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5-HMJCF\24. Site\Conteudo Acesso à Informação\1. Atividades e Resultados - Planilha de Produção\Relatório de Atividades Hospitalar\2024\"/>
    </mc:Choice>
  </mc:AlternateContent>
  <xr:revisionPtr revIDLastSave="0" documentId="13_ncr:1_{E421E85C-73DC-4A60-BA4F-6C36D2FA00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ividades e Resultados" sheetId="2" r:id="rId1"/>
  </sheets>
  <definedNames>
    <definedName name="_xlnm.Print_Area" localSheetId="0">'Atividades e Resultados'!$A$1:$Q$85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2" l="1"/>
  <c r="E68" i="2"/>
  <c r="O67" i="2"/>
  <c r="P67" i="2"/>
  <c r="N68" i="2"/>
  <c r="O54" i="2"/>
  <c r="O55" i="2"/>
  <c r="O57" i="2"/>
  <c r="G62" i="2" l="1"/>
  <c r="G35" i="2"/>
  <c r="P54" i="2" l="1"/>
  <c r="O14" i="2"/>
  <c r="O9" i="2"/>
  <c r="P10" i="2"/>
  <c r="P9" i="2"/>
  <c r="O40" i="2"/>
  <c r="P40" i="2"/>
  <c r="P55" i="2" l="1"/>
  <c r="O56" i="2"/>
  <c r="D68" i="2" l="1"/>
  <c r="C35" i="2"/>
  <c r="B35" i="2"/>
  <c r="M68" i="2" l="1"/>
  <c r="L68" i="2"/>
  <c r="K68" i="2"/>
  <c r="J68" i="2"/>
  <c r="I68" i="2"/>
  <c r="H68" i="2"/>
  <c r="G68" i="2"/>
  <c r="F68" i="2"/>
  <c r="C68" i="2"/>
  <c r="O41" i="2" l="1"/>
  <c r="O42" i="2"/>
  <c r="O43" i="2"/>
  <c r="O44" i="2"/>
  <c r="O45" i="2"/>
  <c r="O46" i="2"/>
  <c r="O47" i="2"/>
  <c r="O48" i="2"/>
  <c r="O49" i="2"/>
  <c r="O50" i="2"/>
  <c r="O51" i="2"/>
  <c r="O52" i="2"/>
  <c r="O53" i="2"/>
  <c r="O58" i="2"/>
  <c r="O59" i="2"/>
  <c r="O60" i="2"/>
  <c r="O61" i="2"/>
  <c r="J62" i="2"/>
  <c r="O10" i="2"/>
  <c r="O11" i="2"/>
  <c r="O12" i="2"/>
  <c r="O13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J35" i="2"/>
  <c r="P68" i="2" l="1"/>
  <c r="P41" i="2"/>
  <c r="Q40" i="2" l="1"/>
  <c r="F62" i="2"/>
  <c r="F35" i="2"/>
  <c r="D62" i="2" l="1"/>
  <c r="E62" i="2"/>
  <c r="H62" i="2"/>
  <c r="I62" i="2"/>
  <c r="K62" i="2"/>
  <c r="L62" i="2"/>
  <c r="M62" i="2"/>
  <c r="N62" i="2"/>
  <c r="H35" i="2"/>
  <c r="I35" i="2"/>
  <c r="K35" i="2"/>
  <c r="L35" i="2"/>
  <c r="M35" i="2"/>
  <c r="N35" i="2"/>
  <c r="D35" i="2"/>
  <c r="P42" i="2"/>
  <c r="P43" i="2"/>
  <c r="Q43" i="2" s="1"/>
  <c r="P44" i="2"/>
  <c r="P45" i="2"/>
  <c r="P46" i="2"/>
  <c r="P47" i="2"/>
  <c r="Q47" i="2" s="1"/>
  <c r="P48" i="2"/>
  <c r="P49" i="2"/>
  <c r="P50" i="2"/>
  <c r="P51" i="2"/>
  <c r="Q51" i="2" s="1"/>
  <c r="P52" i="2"/>
  <c r="P53" i="2"/>
  <c r="Q55" i="2"/>
  <c r="P56" i="2"/>
  <c r="Q56" i="2" s="1"/>
  <c r="P57" i="2"/>
  <c r="Q57" i="2" s="1"/>
  <c r="P58" i="2"/>
  <c r="Q58" i="2" s="1"/>
  <c r="P59" i="2"/>
  <c r="Q59" i="2" s="1"/>
  <c r="P60" i="2"/>
  <c r="P61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Q48" i="2" l="1"/>
  <c r="Q67" i="2"/>
  <c r="Q54" i="2"/>
  <c r="Q50" i="2"/>
  <c r="Q46" i="2"/>
  <c r="Q42" i="2"/>
  <c r="Q60" i="2"/>
  <c r="Q52" i="2"/>
  <c r="Q44" i="2"/>
  <c r="Q61" i="2"/>
  <c r="Q53" i="2"/>
  <c r="Q49" i="2"/>
  <c r="Q45" i="2"/>
  <c r="Q41" i="2"/>
  <c r="Q32" i="2"/>
  <c r="Q28" i="2"/>
  <c r="Q24" i="2"/>
  <c r="Q20" i="2"/>
  <c r="Q16" i="2"/>
  <c r="Q12" i="2"/>
  <c r="Q9" i="2"/>
  <c r="Q30" i="2"/>
  <c r="Q22" i="2"/>
  <c r="Q10" i="2"/>
  <c r="Q34" i="2"/>
  <c r="Q26" i="2"/>
  <c r="Q18" i="2"/>
  <c r="Q14" i="2"/>
  <c r="Q31" i="2"/>
  <c r="Q27" i="2"/>
  <c r="Q23" i="2"/>
  <c r="Q19" i="2"/>
  <c r="Q15" i="2"/>
  <c r="Q11" i="2"/>
  <c r="Q33" i="2"/>
  <c r="Q29" i="2"/>
  <c r="Q25" i="2"/>
  <c r="Q21" i="2"/>
  <c r="Q17" i="2"/>
  <c r="Q13" i="2"/>
  <c r="B68" i="2" l="1"/>
  <c r="O68" i="2" s="1"/>
  <c r="C62" i="2"/>
  <c r="P62" i="2" s="1"/>
  <c r="B62" i="2"/>
  <c r="O62" i="2" s="1"/>
  <c r="O35" i="2"/>
  <c r="Q68" i="2" l="1"/>
  <c r="P35" i="2"/>
  <c r="Q35" i="2" s="1"/>
  <c r="Q62" i="2"/>
</calcChain>
</file>

<file path=xl/sharedStrings.xml><?xml version="1.0" encoding="utf-8"?>
<sst xmlns="http://schemas.openxmlformats.org/spreadsheetml/2006/main" count="210" uniqueCount="79">
  <si>
    <t xml:space="preserve">Meta contratada mensal 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</si>
  <si>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</si>
  <si>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</si>
  <si>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</si>
  <si>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</si>
  <si>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</si>
  <si>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</si>
  <si>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</si>
  <si>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</si>
  <si>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</si>
  <si>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</si>
  <si>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</si>
  <si>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</si>
  <si>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</si>
  <si>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Real.</t>
  </si>
  <si>
    <t>Cont.</t>
  </si>
  <si>
    <t>%</t>
  </si>
  <si>
    <t>HOSPITAL MUNICIPAL DR. JOSÉ DE CARVALHO FLORENCE</t>
  </si>
  <si>
    <t>Fonte: Serviço de Arquivo Médico e Estatística (SAME) - Hospital Municipal Dr. José de Carvalho Florence</t>
  </si>
  <si>
    <t>Disponibilizado</t>
  </si>
  <si>
    <t>ANEXO AMBULATORIAL - CONSULTAS</t>
  </si>
  <si>
    <t>GASTROCLÍNICA</t>
  </si>
  <si>
    <t>MASTOLOGIA</t>
  </si>
  <si>
    <t>NEUROLOGIA</t>
  </si>
  <si>
    <t>NEUROLOGIA INFANTIL</t>
  </si>
  <si>
    <t>ORTOPEDIA CONSULTAS ESPECIALIZADAS</t>
  </si>
  <si>
    <t>VASCULAR CONSULTA ESPECIALIZADAS</t>
  </si>
  <si>
    <t>ENDOCRINO ADULTO</t>
  </si>
  <si>
    <t>ENDOCRINO INFANTIL</t>
  </si>
  <si>
    <t>PROCTOLOGIA</t>
  </si>
  <si>
    <t>TOXINA BOTULÍNICA</t>
  </si>
  <si>
    <t>ODONTO ESPECIAL</t>
  </si>
  <si>
    <t>AVALIAÇÃO GINECOLÓGICA - DIU</t>
  </si>
  <si>
    <t>BUCO-MAXILO FACIAL</t>
  </si>
  <si>
    <t>CABEÇA E PESCOÇO</t>
  </si>
  <si>
    <t>CIRURGIA GERAL</t>
  </si>
  <si>
    <t>GINECOLOGIA</t>
  </si>
  <si>
    <t>NEUROCIRURGIA</t>
  </si>
  <si>
    <t>ORTOPEDIA AVALIAÇÃO CIRÚRGICA</t>
  </si>
  <si>
    <t>OTORRINOLARINGOLOGIA</t>
  </si>
  <si>
    <t>PEDIATRIA</t>
  </si>
  <si>
    <t>PLÁSTICA GERAL</t>
  </si>
  <si>
    <t>PLÁSTICA DE MAMA</t>
  </si>
  <si>
    <t>TORÁCICA</t>
  </si>
  <si>
    <t>UROLOGIA</t>
  </si>
  <si>
    <t>VASCULAR AVALIAÇÃO CIRÚRGICA</t>
  </si>
  <si>
    <t>VASECTOMIA</t>
  </si>
  <si>
    <t>Meta: Vaga Disponibilizada</t>
  </si>
  <si>
    <t>ANEXO AMBULATORIAL - EXAMES COMPLEMENTARES</t>
  </si>
  <si>
    <t>PUNÇÃO ASPIRATIVA DE MAMA POR AGULHA GROSSA</t>
  </si>
  <si>
    <t>PUNÇÃO ASPIRATIVA DE MAMA POR AGULHA FINA</t>
  </si>
  <si>
    <t>MAMOGRAFIA</t>
  </si>
  <si>
    <t>PROCEDIMENTO COM FINALIDADE DIAGNÓSTICA POR ULTRASSONOGRAFIA</t>
  </si>
  <si>
    <t>PROCEDIMENTO COM FINALIDADE DIAGNÓSTICA POR TOMOGRAFIA</t>
  </si>
  <si>
    <t>ESOFAGOGASTRODUODENOSCOPIA DIAGNÓSTICA</t>
  </si>
  <si>
    <t>ESOFAGOGASTRODUODENOSCOPIA TERAPÊUTICA</t>
  </si>
  <si>
    <t>COLONOSCOPIA</t>
  </si>
  <si>
    <t>COLPOSCOPIA</t>
  </si>
  <si>
    <t>ECOCARDIOGRAFIA TRANSTORÁCICA (ADULTO)</t>
  </si>
  <si>
    <t>ECOCARDIOGRAFIA TRANSTORÁCICA (INFANTIL)</t>
  </si>
  <si>
    <t>ECOCARDIOGRAFIA FETAL</t>
  </si>
  <si>
    <t>POTENCIAL EVOCADO AUDITIVO - BERA</t>
  </si>
  <si>
    <t>ELETROENCEFALOGRAMA</t>
  </si>
  <si>
    <t>MONITORAMENTO PELO SISTEMA HOLTER 24 HRS (3 CANAIS)</t>
  </si>
  <si>
    <t>TESTE ERGOMÉTRICO / ESFORÇO</t>
  </si>
  <si>
    <t>BRONCOSCOPIA (BRONCOFIBROSCOPIA)</t>
  </si>
  <si>
    <t>ELETRONEUROMIOGRAFIA</t>
  </si>
  <si>
    <t>MANOMETRIA</t>
  </si>
  <si>
    <t>LARINGOSCOPIA</t>
  </si>
  <si>
    <t>LARINGOSCOPIA COM BIÓPSIA</t>
  </si>
  <si>
    <t>CISTOSCOPIA</t>
  </si>
  <si>
    <t>ANEXO HOSPITALAR - CIRURGIAS</t>
  </si>
  <si>
    <t>Tratamento Cirúrgico Eletivo</t>
  </si>
  <si>
    <t>Alta Referenciada para UBS</t>
  </si>
  <si>
    <t>AIH</t>
  </si>
  <si>
    <t>APAC</t>
  </si>
  <si>
    <t>ANEXO HOSPITALAR - QUALIDADE DE ALTA HOSPITALAR</t>
  </si>
  <si>
    <t>ANEXO HOSPITALAR - PERCENTUAL DE REGISTRO HOSPITALAR</t>
  </si>
  <si>
    <t>Atualizado em: 13/01/2025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</si>
</sst>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i/>
      <sz val="11"/>
      <color theme="1"/>
      <name val="Calibri"/>
      <family val="2"/>
      <scheme val="minor"/>
    </font>
    <font>
      <sz val="11"/>
      <name val="Calibri"/>
      <family val="2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/>
      <diagonal/>
    </border>
    <border>
      <left/>
      <right/>
      <top style="thin">
        <color auto="1"/>
      </top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23" fillId="0" borderId="0"/>
    <xf numFmtId="164" fontId="23" fillId="0" borderId="0" applyBorder="0" applyProtection="0"/>
    <xf numFmtId="9" fontId="23" fillId="0" borderId="0" applyBorder="0" applyProtection="0"/>
    <xf numFmtId="9" fontId="23" fillId="0" borderId="0" applyBorder="0" applyProtection="0"/>
  </cellStyleXfs>
  <cellXfs count="46">
    <xf numFmtId="0" fontId="0" fillId="0" borderId="0" xfId="0"/>
    <xf numFmtId="0" fontId="0" fillId="0" borderId="11" xfId="0" applyBorder="1" applyAlignment="1">
      <alignment horizontal="center" wrapText="1"/>
    </xf>
    <xf numFmtId="3" fontId="0" fillId="0" borderId="11" xfId="0" applyNumberFormat="1" applyBorder="1" applyAlignment="1">
      <alignment horizontal="center" wrapText="1"/>
    </xf>
    <xf numFmtId="3" fontId="16" fillId="0" borderId="11" xfId="0" applyNumberFormat="1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8" fillId="0" borderId="10" xfId="0" applyFont="1" applyBorder="1" applyAlignment="1">
      <alignment horizontal="left"/>
    </xf>
    <xf numFmtId="0" fontId="0" fillId="0" borderId="1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21" fillId="0" borderId="11" xfId="0" applyFont="1" applyBorder="1" applyAlignment="1">
      <alignment horizontal="center" wrapText="1"/>
    </xf>
    <xf numFmtId="0" fontId="0" fillId="0" borderId="13" xfId="0" applyBorder="1" applyAlignment="1">
      <alignment horizontal="left" wrapText="1"/>
    </xf>
    <xf numFmtId="2" fontId="16" fillId="0" borderId="11" xfId="0" applyNumberFormat="1" applyFont="1" applyBorder="1" applyAlignment="1">
      <alignment horizontal="center" wrapText="1"/>
    </xf>
    <xf numFmtId="0" fontId="16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wrapText="1"/>
    </xf>
    <xf numFmtId="0" fontId="25" fillId="0" borderId="20" xfId="0" applyFont="1" applyBorder="1" applyAlignment="1">
      <alignment horizontal="center" vertical="center"/>
    </xf>
    <xf numFmtId="10" fontId="0" fillId="0" borderId="12" xfId="0" applyNumberFormat="1" applyBorder="1" applyAlignment="1">
      <alignment horizontal="center" vertical="center" wrapText="1"/>
    </xf>
    <xf numFmtId="10" fontId="0" fillId="0" borderId="19" xfId="0" applyNumberFormat="1" applyBorder="1" applyAlignment="1">
      <alignment horizontal="center" vertical="center" wrapText="1"/>
    </xf>
    <xf numFmtId="10" fontId="0" fillId="0" borderId="13" xfId="0" applyNumberFormat="1" applyBorder="1" applyAlignment="1">
      <alignment horizontal="center" vertical="center" wrapText="1"/>
    </xf>
    <xf numFmtId="10" fontId="0" fillId="0" borderId="12" xfId="42" applyNumberFormat="1" applyFont="1" applyBorder="1" applyAlignment="1">
      <alignment horizontal="center" vertical="center" wrapText="1"/>
    </xf>
    <xf numFmtId="10" fontId="0" fillId="0" borderId="13" xfId="42" applyNumberFormat="1" applyFont="1" applyBorder="1" applyAlignment="1">
      <alignment horizontal="center" vertical="center" wrapText="1"/>
    </xf>
    <xf numFmtId="10" fontId="0" fillId="0" borderId="19" xfId="42" applyNumberFormat="1" applyFont="1" applyBorder="1" applyAlignment="1">
      <alignment horizontal="center" vertical="center" wrapText="1"/>
    </xf>
    <xf numFmtId="10" fontId="0" fillId="33" borderId="12" xfId="0" applyNumberFormat="1" applyFill="1" applyBorder="1" applyAlignment="1">
      <alignment horizontal="center" vertical="center" wrapText="1"/>
    </xf>
    <xf numFmtId="10" fontId="0" fillId="33" borderId="13" xfId="0" applyNumberForma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0" borderId="19" xfId="0" applyFont="1" applyBorder="1" applyAlignment="1">
      <alignment horizont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8" fillId="0" borderId="17" xfId="0" applyFont="1" applyBorder="1" applyAlignment="1">
      <alignment wrapText="1"/>
    </xf>
    <xf numFmtId="0" fontId="22" fillId="0" borderId="18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20" fillId="0" borderId="0" xfId="0" applyFont="1" applyAlignment="1">
      <alignment horizontal="center" wrapText="1"/>
    </xf>
    <xf numFmtId="0" fontId="16" fillId="0" borderId="0" xfId="0" applyFont="1" applyAlignment="1">
      <alignment horizontal="left" vertical="center" wrapText="1"/>
    </xf>
    <xf numFmtId="9" fontId="0" fillId="0" borderId="12" xfId="0" applyNumberFormat="1" applyBorder="1" applyAlignment="1">
      <alignment horizontal="center" vertical="center" wrapText="1"/>
    </xf>
    <xf numFmtId="9" fontId="0" fillId="0" borderId="19" xfId="0" applyNumberFormat="1" applyBorder="1" applyAlignment="1">
      <alignment horizontal="center" vertical="center" wrapText="1"/>
    </xf>
    <xf numFmtId="9" fontId="0" fillId="0" borderId="13" xfId="0" applyNumberFormat="1" applyBorder="1" applyAlignment="1">
      <alignment horizontal="center" vertical="center" wrapText="1"/>
    </xf>
    <xf numFmtId="9" fontId="0" fillId="0" borderId="12" xfId="42" applyFont="1" applyBorder="1" applyAlignment="1">
      <alignment horizontal="center" vertical="center" wrapText="1"/>
    </xf>
    <xf numFmtId="9" fontId="0" fillId="0" borderId="13" xfId="42" applyFont="1" applyBorder="1" applyAlignment="1">
      <alignment horizontal="center" vertical="center" wrapText="1"/>
    </xf>
  </cellXfs>
  <cellStyles count="47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rmal 2" xfId="43" xr:uid="{D84B5179-765C-48EE-8223-C91DB40A54B0}"/>
    <cellStyle name="Nota" xfId="15" builtinId="10" customBuiltin="1"/>
    <cellStyle name="Porcentagem" xfId="42" builtinId="5"/>
    <cellStyle name="Porcentagem 2" xfId="46" xr:uid="{AC8108D3-0B80-49FA-B3C3-6109BA5B117F}"/>
    <cellStyle name="Porcentagem 3" xfId="45" xr:uid="{8934C3D4-10F8-424C-A2C2-F0AF8993ACC6}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4" xr:uid="{87ABE631-96BB-40D2-9FD7-2F38C642B5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537633</xdr:colOff>
      <xdr:row>0</xdr:row>
      <xdr:rowOff>158750</xdr:rowOff>
    </xdr:from>
    <xdr:to>
      <xdr:col>16</xdr:col>
      <xdr:colOff>445690</xdr:colOff>
      <xdr:row>4</xdr:row>
      <xdr:rowOff>84667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61DCE35-03EC-4CAB-8424-02A62BB27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53216" y="158750"/>
          <a:ext cx="775891" cy="7302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123823</xdr:colOff>
      <xdr:row>0</xdr:row>
      <xdr:rowOff>123825</xdr:rowOff>
    </xdr:from>
    <xdr:to>
      <xdr:col>2</xdr:col>
      <xdr:colOff>95249</xdr:colOff>
      <xdr:row>4</xdr:row>
      <xdr:rowOff>157692</xdr:rowOff>
    </xdr:to>
    <xdr:pic>
      <xdr:nvPicPr>
        <xdr:cNvPr id="4" name="Imagem 3" descr="Brasão - Prefeitura de São José dos Campos">
          <a:extLst>
            <a:ext uri="{FF2B5EF4-FFF2-40B4-BE49-F238E27FC236}">
              <a16:creationId xmlns:a16="http://schemas.microsoft.com/office/drawing/2014/main" id="{2934D361-B55B-41B8-8C81-610600B1A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3" y="123825"/>
          <a:ext cx="3411009" cy="8382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85"/>
  <sheetViews>
    <sheetView showGridLines="0" tabSelected="1" topLeftCell="A62" zoomScale="90" zoomScaleNormal="90" zoomScaleSheetLayoutView="100" workbookViewId="0">
      <selection activeCell="A85" sqref="A85"/>
    </sheetView>
  </sheetViews>
  <sheetFormatPr defaultRowHeight="15" x14ac:dyDescent="0.25"/>
  <cols>
    <col min="1" max="1" width="38.85546875" style="9" customWidth="1"/>
    <col min="2" max="2" width="12.7109375" style="5" customWidth="1"/>
    <col min="3" max="3" width="12.28515625" style="5" customWidth="1"/>
    <col min="4" max="4" width="13" style="5" customWidth="1"/>
    <col min="5" max="5" width="12.5703125" style="5" customWidth="1"/>
    <col min="6" max="6" width="14.42578125" style="5" customWidth="1"/>
    <col min="7" max="7" width="13.85546875" style="5" customWidth="1"/>
    <col min="8" max="8" width="12.28515625" style="5" customWidth="1"/>
    <col min="9" max="9" width="12.42578125" style="5" customWidth="1"/>
    <col min="10" max="10" width="12.5703125" style="5" customWidth="1"/>
    <col min="11" max="12" width="13.42578125" style="5" customWidth="1"/>
    <col min="13" max="13" width="12.140625" style="5" customWidth="1"/>
    <col min="14" max="14" width="13.5703125" style="5" customWidth="1"/>
    <col min="15" max="15" width="11.5703125" style="5" customWidth="1"/>
    <col min="16" max="16" width="13" style="5" customWidth="1"/>
    <col min="17" max="17" width="11.5703125" style="5" customWidth="1"/>
  </cols>
  <sheetData>
    <row r="3" spans="1:17" ht="12" customHeight="1" x14ac:dyDescent="0.25"/>
    <row r="4" spans="1:17" ht="21.75" customHeight="1" x14ac:dyDescent="0.35">
      <c r="A4" s="39" t="s">
        <v>17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17" ht="15.75" thickBot="1" x14ac:dyDescent="0.3"/>
    <row r="6" spans="1:17" ht="20.100000000000001" customHeight="1" thickBot="1" x14ac:dyDescent="0.3">
      <c r="A6" s="10" t="s">
        <v>20</v>
      </c>
    </row>
    <row r="7" spans="1:17" ht="20.100000000000001" customHeight="1" thickBot="1" x14ac:dyDescent="0.3">
      <c r="A7" s="37"/>
      <c r="B7" s="30" t="s">
        <v>47</v>
      </c>
      <c r="C7" s="7" t="s">
        <v>1</v>
      </c>
      <c r="D7" s="7" t="s">
        <v>2</v>
      </c>
      <c r="E7" s="7" t="s">
        <v>3</v>
      </c>
      <c r="F7" s="7" t="s">
        <v>4</v>
      </c>
      <c r="G7" s="7" t="s">
        <v>5</v>
      </c>
      <c r="H7" s="7" t="s">
        <v>6</v>
      </c>
      <c r="I7" s="7" t="s">
        <v>7</v>
      </c>
      <c r="J7" s="7" t="s">
        <v>8</v>
      </c>
      <c r="K7" s="7" t="s">
        <v>9</v>
      </c>
      <c r="L7" s="7" t="s">
        <v>10</v>
      </c>
      <c r="M7" s="7" t="s">
        <v>11</v>
      </c>
      <c r="N7" s="7" t="s">
        <v>12</v>
      </c>
      <c r="O7" s="34" t="s">
        <v>13</v>
      </c>
      <c r="P7" s="35"/>
      <c r="Q7" s="36"/>
    </row>
    <row r="8" spans="1:17" ht="27.75" customHeight="1" thickBot="1" x14ac:dyDescent="0.3">
      <c r="A8" s="38"/>
      <c r="B8" s="31"/>
      <c r="C8" s="8" t="s">
        <v>19</v>
      </c>
      <c r="D8" s="8" t="s">
        <v>19</v>
      </c>
      <c r="E8" s="8" t="s">
        <v>19</v>
      </c>
      <c r="F8" s="8" t="s">
        <v>19</v>
      </c>
      <c r="G8" s="8" t="s">
        <v>19</v>
      </c>
      <c r="H8" s="8" t="s">
        <v>19</v>
      </c>
      <c r="I8" s="8" t="s">
        <v>19</v>
      </c>
      <c r="J8" s="8" t="s">
        <v>19</v>
      </c>
      <c r="K8" s="8" t="s">
        <v>19</v>
      </c>
      <c r="L8" s="8" t="s">
        <v>19</v>
      </c>
      <c r="M8" s="8" t="s">
        <v>19</v>
      </c>
      <c r="N8" s="8" t="s">
        <v>19</v>
      </c>
      <c r="O8" s="8" t="s">
        <v>15</v>
      </c>
      <c r="P8" s="8" t="s">
        <v>19</v>
      </c>
      <c r="Q8" s="6" t="s">
        <v>16</v>
      </c>
    </row>
    <row r="9" spans="1:17" ht="20.100000000000001" customHeight="1" thickBot="1" x14ac:dyDescent="0.3">
      <c r="A9" s="11" t="s">
        <v>21</v>
      </c>
      <c r="B9" s="1">
        <v>10</v>
      </c>
      <c r="C9" s="1">
        <v>10</v>
      </c>
      <c r="D9" s="1">
        <v>10</v>
      </c>
      <c r="E9" s="1">
        <v>10</v>
      </c>
      <c r="F9" s="1">
        <v>10</v>
      </c>
      <c r="G9" s="1">
        <v>10</v>
      </c>
      <c r="H9" s="1">
        <v>10</v>
      </c>
      <c r="I9" s="1">
        <v>10</v>
      </c>
      <c r="J9" s="1">
        <v>10</v>
      </c>
      <c r="K9" s="1">
        <v>10</v>
      </c>
      <c r="L9" s="1">
        <v>10</v>
      </c>
      <c r="M9" s="1">
        <v>10</v>
      </c>
      <c r="N9" s="1">
        <v>10</v>
      </c>
      <c r="O9" s="3">
        <f>B9*8</f>
        <v>80</v>
      </c>
      <c r="P9" s="3">
        <f>SUM(C9:N9)</f>
        <v>120</v>
      </c>
      <c r="Q9" s="15">
        <f>(O9/P9)*100</f>
        <v>66.666666666666657</v>
      </c>
    </row>
    <row r="10" spans="1:17" ht="20.100000000000001" customHeight="1" thickBot="1" x14ac:dyDescent="0.3">
      <c r="A10" s="11" t="s">
        <v>22</v>
      </c>
      <c r="B10" s="1">
        <v>105</v>
      </c>
      <c r="C10" s="1">
        <v>80</v>
      </c>
      <c r="D10" s="1">
        <v>85</v>
      </c>
      <c r="E10" s="1">
        <v>85</v>
      </c>
      <c r="F10" s="1">
        <v>85</v>
      </c>
      <c r="G10" s="1">
        <v>85</v>
      </c>
      <c r="H10" s="1">
        <v>85</v>
      </c>
      <c r="I10" s="1">
        <v>85</v>
      </c>
      <c r="J10" s="1">
        <v>85</v>
      </c>
      <c r="K10" s="1">
        <v>85</v>
      </c>
      <c r="L10" s="1">
        <v>91</v>
      </c>
      <c r="M10" s="1">
        <v>98</v>
      </c>
      <c r="N10" s="1">
        <v>60</v>
      </c>
      <c r="O10" s="3">
        <f t="shared" ref="O10:O34" si="0">B10*8</f>
        <v>840</v>
      </c>
      <c r="P10" s="3">
        <f>SUM(C10:N10)</f>
        <v>1009</v>
      </c>
      <c r="Q10" s="15">
        <f t="shared" ref="Q10:Q35" si="1">(O10/P10)*100</f>
        <v>83.250743310208136</v>
      </c>
    </row>
    <row r="11" spans="1:17" ht="20.100000000000001" customHeight="1" thickBot="1" x14ac:dyDescent="0.3">
      <c r="A11" s="11" t="s">
        <v>23</v>
      </c>
      <c r="B11" s="1">
        <v>75</v>
      </c>
      <c r="C11" s="1">
        <v>75</v>
      </c>
      <c r="D11" s="1">
        <v>75</v>
      </c>
      <c r="E11" s="1">
        <v>75</v>
      </c>
      <c r="F11" s="1">
        <v>75</v>
      </c>
      <c r="G11" s="1">
        <v>75</v>
      </c>
      <c r="H11" s="1">
        <v>75</v>
      </c>
      <c r="I11" s="1">
        <v>75</v>
      </c>
      <c r="J11" s="1">
        <v>75</v>
      </c>
      <c r="K11" s="1">
        <v>75</v>
      </c>
      <c r="L11" s="1">
        <v>75</v>
      </c>
      <c r="M11" s="1">
        <v>80</v>
      </c>
      <c r="N11" s="1">
        <v>70</v>
      </c>
      <c r="O11" s="3">
        <f t="shared" si="0"/>
        <v>600</v>
      </c>
      <c r="P11" s="3">
        <f t="shared" ref="P11:P35" si="2">SUM(C11:N11)</f>
        <v>900</v>
      </c>
      <c r="Q11" s="15">
        <f t="shared" si="1"/>
        <v>66.666666666666657</v>
      </c>
    </row>
    <row r="12" spans="1:17" ht="20.100000000000001" customHeight="1" thickBot="1" x14ac:dyDescent="0.3">
      <c r="A12" s="11" t="s">
        <v>24</v>
      </c>
      <c r="B12" s="1">
        <v>15</v>
      </c>
      <c r="C12" s="1">
        <v>12</v>
      </c>
      <c r="D12" s="1">
        <v>5</v>
      </c>
      <c r="E12" s="1">
        <v>28</v>
      </c>
      <c r="F12" s="1">
        <v>15</v>
      </c>
      <c r="G12" s="1">
        <v>15</v>
      </c>
      <c r="H12" s="1">
        <v>28</v>
      </c>
      <c r="I12" s="1">
        <v>0</v>
      </c>
      <c r="J12" s="1">
        <v>15</v>
      </c>
      <c r="K12" s="1">
        <v>15</v>
      </c>
      <c r="L12" s="1">
        <v>16</v>
      </c>
      <c r="M12" s="1">
        <v>16</v>
      </c>
      <c r="N12" s="1">
        <v>13</v>
      </c>
      <c r="O12" s="3">
        <f t="shared" si="0"/>
        <v>120</v>
      </c>
      <c r="P12" s="3">
        <f t="shared" si="2"/>
        <v>178</v>
      </c>
      <c r="Q12" s="15">
        <f t="shared" si="1"/>
        <v>67.415730337078656</v>
      </c>
    </row>
    <row r="13" spans="1:17" ht="20.100000000000001" customHeight="1" thickBot="1" x14ac:dyDescent="0.3">
      <c r="A13" s="11" t="s">
        <v>25</v>
      </c>
      <c r="B13" s="1">
        <v>50</v>
      </c>
      <c r="C13" s="1">
        <v>50</v>
      </c>
      <c r="D13" s="1">
        <v>50</v>
      </c>
      <c r="E13" s="1">
        <v>50</v>
      </c>
      <c r="F13" s="1">
        <v>125</v>
      </c>
      <c r="G13" s="1">
        <v>117</v>
      </c>
      <c r="H13" s="1">
        <v>125</v>
      </c>
      <c r="I13" s="1">
        <v>125</v>
      </c>
      <c r="J13" s="1">
        <v>125</v>
      </c>
      <c r="K13" s="1">
        <v>125</v>
      </c>
      <c r="L13" s="1">
        <v>125</v>
      </c>
      <c r="M13" s="1">
        <v>125</v>
      </c>
      <c r="N13" s="1">
        <v>84</v>
      </c>
      <c r="O13" s="3">
        <f t="shared" si="0"/>
        <v>400</v>
      </c>
      <c r="P13" s="3">
        <f t="shared" si="2"/>
        <v>1226</v>
      </c>
      <c r="Q13" s="15">
        <f t="shared" si="1"/>
        <v>32.626427406199021</v>
      </c>
    </row>
    <row r="14" spans="1:17" ht="20.100000000000001" customHeight="1" thickBot="1" x14ac:dyDescent="0.3">
      <c r="A14" s="11" t="s">
        <v>26</v>
      </c>
      <c r="B14" s="1">
        <v>40</v>
      </c>
      <c r="C14" s="1">
        <v>40</v>
      </c>
      <c r="D14" s="1">
        <v>40</v>
      </c>
      <c r="E14" s="1">
        <v>40</v>
      </c>
      <c r="F14" s="1">
        <v>40</v>
      </c>
      <c r="G14" s="1">
        <v>40</v>
      </c>
      <c r="H14" s="1">
        <v>40</v>
      </c>
      <c r="I14" s="1">
        <v>40</v>
      </c>
      <c r="J14" s="1">
        <v>40</v>
      </c>
      <c r="K14" s="1">
        <v>40</v>
      </c>
      <c r="L14" s="1">
        <v>45</v>
      </c>
      <c r="M14" s="1">
        <v>45</v>
      </c>
      <c r="N14" s="1">
        <v>30</v>
      </c>
      <c r="O14" s="3">
        <f>B14*8</f>
        <v>320</v>
      </c>
      <c r="P14" s="3">
        <f t="shared" si="2"/>
        <v>480</v>
      </c>
      <c r="Q14" s="15">
        <f t="shared" si="1"/>
        <v>66.666666666666657</v>
      </c>
    </row>
    <row r="15" spans="1:17" ht="20.100000000000001" customHeight="1" thickBot="1" x14ac:dyDescent="0.3">
      <c r="A15" s="11" t="s">
        <v>27</v>
      </c>
      <c r="B15" s="1">
        <v>50</v>
      </c>
      <c r="C15" s="1">
        <v>50</v>
      </c>
      <c r="D15" s="1">
        <v>50</v>
      </c>
      <c r="E15" s="1">
        <v>50</v>
      </c>
      <c r="F15" s="1">
        <v>40</v>
      </c>
      <c r="G15" s="1">
        <v>50</v>
      </c>
      <c r="H15" s="1">
        <v>50</v>
      </c>
      <c r="I15" s="1">
        <v>50</v>
      </c>
      <c r="J15" s="1">
        <v>50</v>
      </c>
      <c r="K15" s="1">
        <v>50</v>
      </c>
      <c r="L15" s="1">
        <v>50</v>
      </c>
      <c r="M15" s="1">
        <v>60</v>
      </c>
      <c r="N15" s="1">
        <v>40</v>
      </c>
      <c r="O15" s="3">
        <f t="shared" si="0"/>
        <v>400</v>
      </c>
      <c r="P15" s="3">
        <f t="shared" si="2"/>
        <v>590</v>
      </c>
      <c r="Q15" s="15">
        <f t="shared" si="1"/>
        <v>67.796610169491515</v>
      </c>
    </row>
    <row r="16" spans="1:17" ht="20.100000000000001" customHeight="1" thickBot="1" x14ac:dyDescent="0.3">
      <c r="A16" s="11" t="s">
        <v>28</v>
      </c>
      <c r="B16" s="1">
        <v>15</v>
      </c>
      <c r="C16" s="1">
        <v>15</v>
      </c>
      <c r="D16" s="1">
        <v>15</v>
      </c>
      <c r="E16" s="1">
        <v>15</v>
      </c>
      <c r="F16" s="1">
        <v>15</v>
      </c>
      <c r="G16" s="1">
        <v>15</v>
      </c>
      <c r="H16" s="1">
        <v>15</v>
      </c>
      <c r="I16" s="1">
        <v>15</v>
      </c>
      <c r="J16" s="1">
        <v>15</v>
      </c>
      <c r="K16" s="1">
        <v>15</v>
      </c>
      <c r="L16" s="1">
        <v>15</v>
      </c>
      <c r="M16" s="1">
        <v>15</v>
      </c>
      <c r="N16" s="1">
        <v>15</v>
      </c>
      <c r="O16" s="3">
        <f t="shared" si="0"/>
        <v>120</v>
      </c>
      <c r="P16" s="3">
        <f t="shared" si="2"/>
        <v>180</v>
      </c>
      <c r="Q16" s="15">
        <f t="shared" si="1"/>
        <v>66.666666666666657</v>
      </c>
    </row>
    <row r="17" spans="1:17" ht="20.100000000000001" customHeight="1" thickBot="1" x14ac:dyDescent="0.3">
      <c r="A17" s="11" t="s">
        <v>29</v>
      </c>
      <c r="B17" s="1">
        <v>25</v>
      </c>
      <c r="C17" s="1">
        <v>25</v>
      </c>
      <c r="D17" s="1">
        <v>25</v>
      </c>
      <c r="E17" s="1">
        <v>25</v>
      </c>
      <c r="F17" s="1">
        <v>25</v>
      </c>
      <c r="G17" s="1">
        <v>25</v>
      </c>
      <c r="H17" s="1">
        <v>25</v>
      </c>
      <c r="I17" s="1">
        <v>25</v>
      </c>
      <c r="J17" s="1">
        <v>25</v>
      </c>
      <c r="K17" s="1">
        <v>25</v>
      </c>
      <c r="L17" s="1">
        <v>25</v>
      </c>
      <c r="M17" s="1">
        <v>35</v>
      </c>
      <c r="N17" s="1">
        <v>15</v>
      </c>
      <c r="O17" s="3">
        <f t="shared" si="0"/>
        <v>200</v>
      </c>
      <c r="P17" s="3">
        <f t="shared" si="2"/>
        <v>300</v>
      </c>
      <c r="Q17" s="15">
        <f t="shared" si="1"/>
        <v>66.666666666666657</v>
      </c>
    </row>
    <row r="18" spans="1:17" ht="20.100000000000001" customHeight="1" thickBot="1" x14ac:dyDescent="0.3">
      <c r="A18" s="11" t="s">
        <v>30</v>
      </c>
      <c r="B18" s="1">
        <v>30</v>
      </c>
      <c r="C18" s="1">
        <v>30</v>
      </c>
      <c r="D18" s="1">
        <v>30</v>
      </c>
      <c r="E18" s="1">
        <v>30</v>
      </c>
      <c r="F18" s="1">
        <v>30</v>
      </c>
      <c r="G18" s="1">
        <v>30</v>
      </c>
      <c r="H18" s="1">
        <v>30</v>
      </c>
      <c r="I18" s="1">
        <v>30</v>
      </c>
      <c r="J18" s="1">
        <v>30</v>
      </c>
      <c r="K18" s="1">
        <v>30</v>
      </c>
      <c r="L18" s="1">
        <v>30</v>
      </c>
      <c r="M18" s="1">
        <v>26</v>
      </c>
      <c r="N18" s="1">
        <v>21</v>
      </c>
      <c r="O18" s="3">
        <f t="shared" si="0"/>
        <v>240</v>
      </c>
      <c r="P18" s="3">
        <f t="shared" si="2"/>
        <v>347</v>
      </c>
      <c r="Q18" s="15">
        <f t="shared" si="1"/>
        <v>69.164265129683002</v>
      </c>
    </row>
    <row r="19" spans="1:17" ht="20.100000000000001" customHeight="1" thickBot="1" x14ac:dyDescent="0.3">
      <c r="A19" s="11" t="s">
        <v>31</v>
      </c>
      <c r="B19" s="1">
        <v>27</v>
      </c>
      <c r="C19" s="1">
        <v>27</v>
      </c>
      <c r="D19" s="1">
        <v>27</v>
      </c>
      <c r="E19" s="1">
        <v>27</v>
      </c>
      <c r="F19" s="1">
        <v>27</v>
      </c>
      <c r="G19" s="1">
        <v>27</v>
      </c>
      <c r="H19" s="1">
        <v>27</v>
      </c>
      <c r="I19" s="1">
        <v>27</v>
      </c>
      <c r="J19" s="1">
        <v>27</v>
      </c>
      <c r="K19" s="1">
        <v>27</v>
      </c>
      <c r="L19" s="1">
        <v>27</v>
      </c>
      <c r="M19" s="1">
        <v>27</v>
      </c>
      <c r="N19" s="1">
        <v>27</v>
      </c>
      <c r="O19" s="3">
        <f t="shared" si="0"/>
        <v>216</v>
      </c>
      <c r="P19" s="3">
        <f t="shared" si="2"/>
        <v>324</v>
      </c>
      <c r="Q19" s="15">
        <f t="shared" si="1"/>
        <v>66.666666666666657</v>
      </c>
    </row>
    <row r="20" spans="1:17" ht="20.100000000000001" customHeight="1" thickBot="1" x14ac:dyDescent="0.3">
      <c r="A20" s="11" t="s">
        <v>32</v>
      </c>
      <c r="B20" s="1">
        <v>50</v>
      </c>
      <c r="C20" s="1">
        <v>50</v>
      </c>
      <c r="D20" s="1">
        <v>40</v>
      </c>
      <c r="E20" s="1">
        <v>50</v>
      </c>
      <c r="F20" s="1">
        <v>50</v>
      </c>
      <c r="G20" s="1">
        <v>50</v>
      </c>
      <c r="H20" s="1">
        <v>50</v>
      </c>
      <c r="I20" s="1">
        <v>50</v>
      </c>
      <c r="J20" s="1">
        <v>50</v>
      </c>
      <c r="K20" s="1">
        <v>50</v>
      </c>
      <c r="L20" s="1">
        <v>56</v>
      </c>
      <c r="M20" s="1">
        <v>60</v>
      </c>
      <c r="N20" s="1">
        <v>34</v>
      </c>
      <c r="O20" s="3">
        <f t="shared" si="0"/>
        <v>400</v>
      </c>
      <c r="P20" s="3">
        <f t="shared" si="2"/>
        <v>590</v>
      </c>
      <c r="Q20" s="15">
        <f t="shared" si="1"/>
        <v>67.796610169491515</v>
      </c>
    </row>
    <row r="21" spans="1:17" ht="20.100000000000001" customHeight="1" thickBot="1" x14ac:dyDescent="0.3">
      <c r="A21" s="11" t="s">
        <v>33</v>
      </c>
      <c r="B21" s="1">
        <v>4</v>
      </c>
      <c r="C21" s="1">
        <v>4</v>
      </c>
      <c r="D21" s="1">
        <v>4</v>
      </c>
      <c r="E21" s="1">
        <v>4</v>
      </c>
      <c r="F21" s="1">
        <v>4</v>
      </c>
      <c r="G21" s="1">
        <v>4</v>
      </c>
      <c r="H21" s="1">
        <v>4</v>
      </c>
      <c r="I21" s="1">
        <v>4</v>
      </c>
      <c r="J21" s="1">
        <v>4</v>
      </c>
      <c r="K21" s="1">
        <v>4</v>
      </c>
      <c r="L21" s="1">
        <v>4</v>
      </c>
      <c r="M21" s="1">
        <v>4</v>
      </c>
      <c r="N21" s="1">
        <v>4</v>
      </c>
      <c r="O21" s="3">
        <f t="shared" si="0"/>
        <v>32</v>
      </c>
      <c r="P21" s="3">
        <f t="shared" si="2"/>
        <v>48</v>
      </c>
      <c r="Q21" s="15">
        <f t="shared" si="1"/>
        <v>66.666666666666657</v>
      </c>
    </row>
    <row r="22" spans="1:17" ht="20.100000000000001" customHeight="1" thickBot="1" x14ac:dyDescent="0.3">
      <c r="A22" s="11" t="s">
        <v>34</v>
      </c>
      <c r="B22" s="1">
        <v>48</v>
      </c>
      <c r="C22" s="1">
        <v>48</v>
      </c>
      <c r="D22" s="1">
        <v>48</v>
      </c>
      <c r="E22" s="1">
        <v>48</v>
      </c>
      <c r="F22" s="1">
        <v>48</v>
      </c>
      <c r="G22" s="1">
        <v>48</v>
      </c>
      <c r="H22" s="1">
        <v>48</v>
      </c>
      <c r="I22" s="1">
        <v>48</v>
      </c>
      <c r="J22" s="1">
        <v>48</v>
      </c>
      <c r="K22" s="1">
        <v>48</v>
      </c>
      <c r="L22" s="1">
        <v>48</v>
      </c>
      <c r="M22" s="1">
        <v>48</v>
      </c>
      <c r="N22" s="1">
        <v>48</v>
      </c>
      <c r="O22" s="3">
        <f t="shared" si="0"/>
        <v>384</v>
      </c>
      <c r="P22" s="3">
        <f t="shared" si="2"/>
        <v>576</v>
      </c>
      <c r="Q22" s="15">
        <f t="shared" si="1"/>
        <v>66.666666666666657</v>
      </c>
    </row>
    <row r="23" spans="1:17" ht="20.100000000000001" customHeight="1" thickBot="1" x14ac:dyDescent="0.3">
      <c r="A23" s="11" t="s">
        <v>35</v>
      </c>
      <c r="B23" s="1">
        <v>250</v>
      </c>
      <c r="C23" s="1">
        <v>250</v>
      </c>
      <c r="D23" s="1">
        <v>250</v>
      </c>
      <c r="E23" s="1">
        <v>250</v>
      </c>
      <c r="F23" s="1">
        <v>250</v>
      </c>
      <c r="G23" s="1">
        <v>250</v>
      </c>
      <c r="H23" s="1">
        <v>246</v>
      </c>
      <c r="I23" s="1">
        <v>267</v>
      </c>
      <c r="J23" s="1">
        <v>250</v>
      </c>
      <c r="K23" s="1">
        <v>250</v>
      </c>
      <c r="L23" s="1">
        <v>250</v>
      </c>
      <c r="M23" s="1">
        <v>280</v>
      </c>
      <c r="N23" s="1">
        <v>220</v>
      </c>
      <c r="O23" s="3">
        <f t="shared" si="0"/>
        <v>2000</v>
      </c>
      <c r="P23" s="3">
        <f t="shared" si="2"/>
        <v>3013</v>
      </c>
      <c r="Q23" s="15">
        <f t="shared" si="1"/>
        <v>66.379024228343837</v>
      </c>
    </row>
    <row r="24" spans="1:17" ht="20.100000000000001" customHeight="1" thickBot="1" x14ac:dyDescent="0.3">
      <c r="A24" s="11" t="s">
        <v>36</v>
      </c>
      <c r="B24" s="1">
        <v>100</v>
      </c>
      <c r="C24" s="1">
        <v>165</v>
      </c>
      <c r="D24" s="1">
        <v>120</v>
      </c>
      <c r="E24" s="1">
        <v>111</v>
      </c>
      <c r="F24" s="1">
        <v>170</v>
      </c>
      <c r="G24" s="1">
        <v>140</v>
      </c>
      <c r="H24" s="1">
        <v>140</v>
      </c>
      <c r="I24" s="1">
        <v>140</v>
      </c>
      <c r="J24" s="1">
        <v>140</v>
      </c>
      <c r="K24" s="1">
        <v>115</v>
      </c>
      <c r="L24" s="1">
        <v>178</v>
      </c>
      <c r="M24" s="1">
        <v>157</v>
      </c>
      <c r="N24" s="1">
        <v>120</v>
      </c>
      <c r="O24" s="3">
        <f t="shared" si="0"/>
        <v>800</v>
      </c>
      <c r="P24" s="3">
        <f t="shared" si="2"/>
        <v>1696</v>
      </c>
      <c r="Q24" s="15">
        <f t="shared" si="1"/>
        <v>47.169811320754718</v>
      </c>
    </row>
    <row r="25" spans="1:17" ht="20.100000000000001" customHeight="1" thickBot="1" x14ac:dyDescent="0.3">
      <c r="A25" s="11" t="s">
        <v>37</v>
      </c>
      <c r="B25" s="1">
        <v>20</v>
      </c>
      <c r="C25" s="1">
        <v>24</v>
      </c>
      <c r="D25" s="1">
        <v>27</v>
      </c>
      <c r="E25" s="1">
        <v>20</v>
      </c>
      <c r="F25" s="1">
        <v>23</v>
      </c>
      <c r="G25" s="1">
        <v>20</v>
      </c>
      <c r="H25" s="1">
        <v>20</v>
      </c>
      <c r="I25" s="1">
        <v>18</v>
      </c>
      <c r="J25" s="1">
        <v>15</v>
      </c>
      <c r="K25" s="1">
        <v>20</v>
      </c>
      <c r="L25" s="1">
        <v>11</v>
      </c>
      <c r="M25" s="1">
        <v>30</v>
      </c>
      <c r="N25" s="1">
        <v>10</v>
      </c>
      <c r="O25" s="3">
        <f t="shared" si="0"/>
        <v>160</v>
      </c>
      <c r="P25" s="3">
        <f t="shared" si="2"/>
        <v>238</v>
      </c>
      <c r="Q25" s="15">
        <f t="shared" si="1"/>
        <v>67.226890756302524</v>
      </c>
    </row>
    <row r="26" spans="1:17" ht="20.100000000000001" customHeight="1" thickBot="1" x14ac:dyDescent="0.3">
      <c r="A26" s="11" t="s">
        <v>38</v>
      </c>
      <c r="B26" s="1">
        <v>80</v>
      </c>
      <c r="C26" s="1">
        <v>50</v>
      </c>
      <c r="D26" s="1">
        <v>85</v>
      </c>
      <c r="E26" s="1">
        <v>80</v>
      </c>
      <c r="F26" s="1">
        <v>5</v>
      </c>
      <c r="G26" s="1">
        <v>5</v>
      </c>
      <c r="H26" s="1">
        <v>5</v>
      </c>
      <c r="I26" s="1">
        <v>5</v>
      </c>
      <c r="J26" s="1">
        <v>5</v>
      </c>
      <c r="K26" s="1">
        <v>5</v>
      </c>
      <c r="L26" s="1">
        <v>5</v>
      </c>
      <c r="M26" s="1">
        <v>5</v>
      </c>
      <c r="N26" s="1">
        <v>5</v>
      </c>
      <c r="O26" s="3">
        <f t="shared" si="0"/>
        <v>640</v>
      </c>
      <c r="P26" s="3">
        <f t="shared" si="2"/>
        <v>260</v>
      </c>
      <c r="Q26" s="15">
        <f t="shared" si="1"/>
        <v>246.15384615384616</v>
      </c>
    </row>
    <row r="27" spans="1:17" ht="20.100000000000001" customHeight="1" thickBot="1" x14ac:dyDescent="0.3">
      <c r="A27" s="11" t="s">
        <v>39</v>
      </c>
      <c r="B27" s="1">
        <v>64</v>
      </c>
      <c r="C27" s="1">
        <v>64</v>
      </c>
      <c r="D27" s="1">
        <v>64</v>
      </c>
      <c r="E27" s="1">
        <v>64</v>
      </c>
      <c r="F27" s="1">
        <v>64</v>
      </c>
      <c r="G27" s="1">
        <v>64</v>
      </c>
      <c r="H27" s="1">
        <v>64</v>
      </c>
      <c r="I27" s="1">
        <v>64</v>
      </c>
      <c r="J27" s="1">
        <v>64</v>
      </c>
      <c r="K27" s="1">
        <v>64</v>
      </c>
      <c r="L27" s="1">
        <v>64</v>
      </c>
      <c r="M27" s="1">
        <v>79</v>
      </c>
      <c r="N27" s="1">
        <v>48</v>
      </c>
      <c r="O27" s="3">
        <f t="shared" si="0"/>
        <v>512</v>
      </c>
      <c r="P27" s="3">
        <f t="shared" si="2"/>
        <v>767</v>
      </c>
      <c r="Q27" s="15">
        <f t="shared" si="1"/>
        <v>66.753585397653197</v>
      </c>
    </row>
    <row r="28" spans="1:17" ht="20.100000000000001" customHeight="1" thickBot="1" x14ac:dyDescent="0.3">
      <c r="A28" s="11" t="s">
        <v>40</v>
      </c>
      <c r="B28" s="1">
        <v>70</v>
      </c>
      <c r="C28" s="1">
        <v>70</v>
      </c>
      <c r="D28" s="1">
        <v>70</v>
      </c>
      <c r="E28" s="1">
        <v>70</v>
      </c>
      <c r="F28" s="1">
        <v>70</v>
      </c>
      <c r="G28" s="1">
        <v>70</v>
      </c>
      <c r="H28" s="1">
        <v>70</v>
      </c>
      <c r="I28" s="1">
        <v>70</v>
      </c>
      <c r="J28" s="1">
        <v>70</v>
      </c>
      <c r="K28" s="1">
        <v>70</v>
      </c>
      <c r="L28" s="1">
        <v>70</v>
      </c>
      <c r="M28" s="1">
        <v>90</v>
      </c>
      <c r="N28" s="1">
        <v>50</v>
      </c>
      <c r="O28" s="3">
        <f t="shared" si="0"/>
        <v>560</v>
      </c>
      <c r="P28" s="3">
        <f t="shared" si="2"/>
        <v>840</v>
      </c>
      <c r="Q28" s="15">
        <f t="shared" si="1"/>
        <v>66.666666666666657</v>
      </c>
    </row>
    <row r="29" spans="1:17" ht="20.100000000000001" customHeight="1" thickBot="1" x14ac:dyDescent="0.3">
      <c r="A29" s="11" t="s">
        <v>41</v>
      </c>
      <c r="B29" s="1">
        <v>20</v>
      </c>
      <c r="C29" s="1">
        <v>28</v>
      </c>
      <c r="D29" s="1">
        <v>20</v>
      </c>
      <c r="E29" s="1">
        <v>20</v>
      </c>
      <c r="F29" s="1">
        <v>20</v>
      </c>
      <c r="G29" s="1">
        <v>20</v>
      </c>
      <c r="H29" s="1">
        <v>20</v>
      </c>
      <c r="I29" s="1">
        <v>20</v>
      </c>
      <c r="J29" s="1">
        <v>20</v>
      </c>
      <c r="K29" s="1">
        <v>16</v>
      </c>
      <c r="L29" s="1">
        <v>28</v>
      </c>
      <c r="M29" s="1">
        <v>20</v>
      </c>
      <c r="N29" s="1">
        <v>18</v>
      </c>
      <c r="O29" s="3">
        <f t="shared" si="0"/>
        <v>160</v>
      </c>
      <c r="P29" s="3">
        <f t="shared" si="2"/>
        <v>250</v>
      </c>
      <c r="Q29" s="15">
        <f t="shared" si="1"/>
        <v>64</v>
      </c>
    </row>
    <row r="30" spans="1:17" ht="20.100000000000001" customHeight="1" thickBot="1" x14ac:dyDescent="0.3">
      <c r="A30" s="11" t="s">
        <v>42</v>
      </c>
      <c r="B30" s="1">
        <v>28</v>
      </c>
      <c r="C30" s="1">
        <v>20</v>
      </c>
      <c r="D30" s="1">
        <v>28</v>
      </c>
      <c r="E30" s="1">
        <v>28</v>
      </c>
      <c r="F30" s="1">
        <v>28</v>
      </c>
      <c r="G30" s="1">
        <v>13</v>
      </c>
      <c r="H30" s="1">
        <v>28</v>
      </c>
      <c r="I30" s="1">
        <v>28</v>
      </c>
      <c r="J30" s="1">
        <v>28</v>
      </c>
      <c r="K30" s="1">
        <v>28</v>
      </c>
      <c r="L30" s="1">
        <v>36</v>
      </c>
      <c r="M30" s="1">
        <v>44</v>
      </c>
      <c r="N30" s="1">
        <v>0</v>
      </c>
      <c r="O30" s="3">
        <f t="shared" si="0"/>
        <v>224</v>
      </c>
      <c r="P30" s="3">
        <f t="shared" si="2"/>
        <v>309</v>
      </c>
      <c r="Q30" s="15">
        <f t="shared" si="1"/>
        <v>72.491909385113274</v>
      </c>
    </row>
    <row r="31" spans="1:17" ht="20.100000000000001" customHeight="1" thickBot="1" x14ac:dyDescent="0.3">
      <c r="A31" s="11" t="s">
        <v>43</v>
      </c>
      <c r="B31" s="1">
        <v>10</v>
      </c>
      <c r="C31" s="1">
        <v>10</v>
      </c>
      <c r="D31" s="1">
        <v>10</v>
      </c>
      <c r="E31" s="1">
        <v>10</v>
      </c>
      <c r="F31" s="1">
        <v>10</v>
      </c>
      <c r="G31" s="1">
        <v>10</v>
      </c>
      <c r="H31" s="1">
        <v>10</v>
      </c>
      <c r="I31" s="1">
        <v>10</v>
      </c>
      <c r="J31" s="1">
        <v>10</v>
      </c>
      <c r="K31" s="1">
        <v>10</v>
      </c>
      <c r="L31" s="1">
        <v>10</v>
      </c>
      <c r="M31" s="1">
        <v>10</v>
      </c>
      <c r="N31" s="1">
        <v>10</v>
      </c>
      <c r="O31" s="3">
        <f t="shared" si="0"/>
        <v>80</v>
      </c>
      <c r="P31" s="3">
        <f t="shared" si="2"/>
        <v>120</v>
      </c>
      <c r="Q31" s="15">
        <f t="shared" si="1"/>
        <v>66.666666666666657</v>
      </c>
    </row>
    <row r="32" spans="1:17" ht="20.100000000000001" customHeight="1" thickBot="1" x14ac:dyDescent="0.3">
      <c r="A32" s="11" t="s">
        <v>44</v>
      </c>
      <c r="B32" s="1">
        <v>35</v>
      </c>
      <c r="C32" s="1">
        <v>35</v>
      </c>
      <c r="D32" s="1">
        <v>35</v>
      </c>
      <c r="E32" s="1">
        <v>35</v>
      </c>
      <c r="F32" s="1">
        <v>35</v>
      </c>
      <c r="G32" s="1">
        <v>35</v>
      </c>
      <c r="H32" s="1">
        <v>35</v>
      </c>
      <c r="I32" s="1">
        <v>35</v>
      </c>
      <c r="J32" s="1">
        <v>35</v>
      </c>
      <c r="K32" s="1">
        <v>35</v>
      </c>
      <c r="L32" s="1">
        <v>35</v>
      </c>
      <c r="M32" s="1">
        <v>40</v>
      </c>
      <c r="N32" s="1">
        <v>30</v>
      </c>
      <c r="O32" s="3">
        <f t="shared" si="0"/>
        <v>280</v>
      </c>
      <c r="P32" s="3">
        <f t="shared" si="2"/>
        <v>420</v>
      </c>
      <c r="Q32" s="15">
        <f t="shared" si="1"/>
        <v>66.666666666666657</v>
      </c>
    </row>
    <row r="33" spans="1:17" ht="20.100000000000001" customHeight="1" thickBot="1" x14ac:dyDescent="0.3">
      <c r="A33" s="11" t="s">
        <v>45</v>
      </c>
      <c r="B33" s="1">
        <v>35</v>
      </c>
      <c r="C33" s="1">
        <v>35</v>
      </c>
      <c r="D33" s="1">
        <v>35</v>
      </c>
      <c r="E33" s="1">
        <v>35</v>
      </c>
      <c r="F33" s="1">
        <v>35</v>
      </c>
      <c r="G33" s="1">
        <v>35</v>
      </c>
      <c r="H33" s="1">
        <v>35</v>
      </c>
      <c r="I33" s="1">
        <v>35</v>
      </c>
      <c r="J33" s="1">
        <v>35</v>
      </c>
      <c r="K33" s="1">
        <v>35</v>
      </c>
      <c r="L33" s="1">
        <v>40</v>
      </c>
      <c r="M33" s="1">
        <v>35</v>
      </c>
      <c r="N33" s="1">
        <v>30</v>
      </c>
      <c r="O33" s="3">
        <f t="shared" si="0"/>
        <v>280</v>
      </c>
      <c r="P33" s="3">
        <f t="shared" si="2"/>
        <v>420</v>
      </c>
      <c r="Q33" s="15">
        <f t="shared" si="1"/>
        <v>66.666666666666657</v>
      </c>
    </row>
    <row r="34" spans="1:17" ht="20.100000000000001" customHeight="1" thickBot="1" x14ac:dyDescent="0.3">
      <c r="A34" s="11" t="s">
        <v>46</v>
      </c>
      <c r="B34" s="1">
        <v>70</v>
      </c>
      <c r="C34" s="1">
        <v>70</v>
      </c>
      <c r="D34" s="1">
        <v>70</v>
      </c>
      <c r="E34" s="1">
        <v>70</v>
      </c>
      <c r="F34" s="1">
        <v>70</v>
      </c>
      <c r="G34" s="1">
        <v>70</v>
      </c>
      <c r="H34" s="1">
        <v>70</v>
      </c>
      <c r="I34" s="18">
        <v>70</v>
      </c>
      <c r="J34" s="1">
        <v>70</v>
      </c>
      <c r="K34" s="18">
        <v>70</v>
      </c>
      <c r="L34" s="1">
        <v>70</v>
      </c>
      <c r="M34" s="1">
        <v>70</v>
      </c>
      <c r="N34" s="1">
        <v>70</v>
      </c>
      <c r="O34" s="3">
        <f t="shared" si="0"/>
        <v>560</v>
      </c>
      <c r="P34" s="3">
        <f t="shared" si="2"/>
        <v>840</v>
      </c>
      <c r="Q34" s="15">
        <f t="shared" si="1"/>
        <v>66.666666666666657</v>
      </c>
    </row>
    <row r="35" spans="1:17" ht="20.100000000000001" customHeight="1" thickBot="1" x14ac:dyDescent="0.3">
      <c r="A35" s="11" t="s">
        <v>13</v>
      </c>
      <c r="B35" s="2">
        <f>SUM(B9:B34)</f>
        <v>1326</v>
      </c>
      <c r="C35" s="2">
        <f>SUM(C9:C34)</f>
        <v>1337</v>
      </c>
      <c r="D35" s="2">
        <f t="shared" ref="D35:F35" si="3">SUM(D9:D34)</f>
        <v>1318</v>
      </c>
      <c r="E35" s="2">
        <f>SUM(E9:E34)</f>
        <v>1330</v>
      </c>
      <c r="F35" s="2">
        <f t="shared" si="3"/>
        <v>1369</v>
      </c>
      <c r="G35" s="1">
        <f>SUM(G9:G34)</f>
        <v>1323</v>
      </c>
      <c r="H35" s="2">
        <f t="shared" ref="H35:N35" si="4">SUM(H9:H34)</f>
        <v>1355</v>
      </c>
      <c r="I35" s="2">
        <f t="shared" si="4"/>
        <v>1346</v>
      </c>
      <c r="J35" s="2">
        <f>SUM(J9:J34)</f>
        <v>1341</v>
      </c>
      <c r="K35" s="2">
        <f t="shared" si="4"/>
        <v>1317</v>
      </c>
      <c r="L35" s="2">
        <f t="shared" si="4"/>
        <v>1414</v>
      </c>
      <c r="M35" s="1">
        <f t="shared" si="4"/>
        <v>1509</v>
      </c>
      <c r="N35" s="1">
        <f t="shared" si="4"/>
        <v>1082</v>
      </c>
      <c r="O35" s="3">
        <f>B35*8</f>
        <v>10608</v>
      </c>
      <c r="P35" s="3">
        <f t="shared" si="2"/>
        <v>16041</v>
      </c>
      <c r="Q35" s="15">
        <f t="shared" si="1"/>
        <v>66.130540489994388</v>
      </c>
    </row>
    <row r="36" spans="1:17" ht="20.100000000000001" customHeight="1" x14ac:dyDescent="0.25">
      <c r="A36" s="33"/>
      <c r="B36" s="33"/>
      <c r="C36" s="33"/>
    </row>
    <row r="37" spans="1:17" ht="20.100000000000001" customHeight="1" thickBot="1" x14ac:dyDescent="0.3">
      <c r="A37" s="32" t="s">
        <v>48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ht="20.100000000000001" customHeight="1" thickBot="1" x14ac:dyDescent="0.3">
      <c r="A38" s="37"/>
      <c r="B38" s="30" t="s">
        <v>47</v>
      </c>
      <c r="C38" s="7" t="s">
        <v>1</v>
      </c>
      <c r="D38" s="7" t="s">
        <v>2</v>
      </c>
      <c r="E38" s="7" t="s">
        <v>3</v>
      </c>
      <c r="F38" s="7" t="s">
        <v>4</v>
      </c>
      <c r="G38" s="7" t="s">
        <v>5</v>
      </c>
      <c r="H38" s="7" t="s">
        <v>6</v>
      </c>
      <c r="I38" s="7" t="s">
        <v>7</v>
      </c>
      <c r="J38" s="7" t="s">
        <v>8</v>
      </c>
      <c r="K38" s="7" t="s">
        <v>9</v>
      </c>
      <c r="L38" s="7" t="s">
        <v>10</v>
      </c>
      <c r="M38" s="7" t="s">
        <v>11</v>
      </c>
      <c r="N38" s="7" t="s">
        <v>12</v>
      </c>
      <c r="O38" s="34" t="s">
        <v>13</v>
      </c>
      <c r="P38" s="35"/>
      <c r="Q38" s="36"/>
    </row>
    <row r="39" spans="1:17" ht="27.75" customHeight="1" thickBot="1" x14ac:dyDescent="0.3">
      <c r="A39" s="38"/>
      <c r="B39" s="31"/>
      <c r="C39" s="8" t="s">
        <v>19</v>
      </c>
      <c r="D39" s="8" t="s">
        <v>19</v>
      </c>
      <c r="E39" s="8" t="s">
        <v>19</v>
      </c>
      <c r="F39" s="8" t="s">
        <v>19</v>
      </c>
      <c r="G39" s="8" t="s">
        <v>19</v>
      </c>
      <c r="H39" s="8" t="s">
        <v>19</v>
      </c>
      <c r="I39" s="8" t="s">
        <v>19</v>
      </c>
      <c r="J39" s="8" t="s">
        <v>19</v>
      </c>
      <c r="K39" s="8" t="s">
        <v>19</v>
      </c>
      <c r="L39" s="8" t="s">
        <v>19</v>
      </c>
      <c r="M39" s="8" t="s">
        <v>19</v>
      </c>
      <c r="N39" s="8" t="s">
        <v>19</v>
      </c>
      <c r="O39" s="8" t="s">
        <v>15</v>
      </c>
      <c r="P39" s="8" t="s">
        <v>19</v>
      </c>
      <c r="Q39" s="13" t="s">
        <v>16</v>
      </c>
    </row>
    <row r="40" spans="1:17" ht="20.100000000000001" customHeight="1" thickBot="1" x14ac:dyDescent="0.3">
      <c r="A40" s="11" t="s">
        <v>49</v>
      </c>
      <c r="B40" s="1">
        <v>5</v>
      </c>
      <c r="C40" s="1">
        <v>30</v>
      </c>
      <c r="D40" s="1">
        <v>30</v>
      </c>
      <c r="E40" s="1">
        <v>30</v>
      </c>
      <c r="F40" s="1">
        <v>30</v>
      </c>
      <c r="G40" s="1">
        <v>30</v>
      </c>
      <c r="H40" s="1">
        <v>118</v>
      </c>
      <c r="I40" s="1">
        <v>30</v>
      </c>
      <c r="J40" s="1">
        <v>30</v>
      </c>
      <c r="K40" s="1">
        <v>30</v>
      </c>
      <c r="L40" s="1">
        <v>30</v>
      </c>
      <c r="M40" s="1">
        <v>30</v>
      </c>
      <c r="N40" s="1">
        <v>29</v>
      </c>
      <c r="O40" s="3">
        <f>B40*8</f>
        <v>40</v>
      </c>
      <c r="P40" s="3">
        <f>SUM(C40:N40)</f>
        <v>447</v>
      </c>
      <c r="Q40" s="15">
        <f>(O40/P40)*100</f>
        <v>8.9485458612975393</v>
      </c>
    </row>
    <row r="41" spans="1:17" ht="20.100000000000001" customHeight="1" thickBot="1" x14ac:dyDescent="0.3">
      <c r="A41" s="11" t="s">
        <v>50</v>
      </c>
      <c r="B41" s="1">
        <v>25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3">
        <f t="shared" ref="O41:O61" si="5">B41*8</f>
        <v>200</v>
      </c>
      <c r="P41" s="3">
        <f>SUM(C41:N41)</f>
        <v>0</v>
      </c>
      <c r="Q41" s="15" t="e">
        <f t="shared" ref="Q41:Q62" si="6">(O41/P41)*100</f>
        <v>#DIV/0!</v>
      </c>
    </row>
    <row r="42" spans="1:17" ht="20.100000000000001" customHeight="1" thickBot="1" x14ac:dyDescent="0.3">
      <c r="A42" s="11" t="s">
        <v>51</v>
      </c>
      <c r="B42" s="1">
        <v>300</v>
      </c>
      <c r="C42" s="1">
        <v>308</v>
      </c>
      <c r="D42" s="1">
        <v>174</v>
      </c>
      <c r="E42" s="1">
        <v>304</v>
      </c>
      <c r="F42" s="1">
        <v>286</v>
      </c>
      <c r="G42" s="1">
        <v>300</v>
      </c>
      <c r="H42" s="1">
        <v>200</v>
      </c>
      <c r="I42" s="1">
        <v>294</v>
      </c>
      <c r="J42" s="1">
        <v>309</v>
      </c>
      <c r="K42" s="1">
        <v>294</v>
      </c>
      <c r="L42" s="1">
        <v>299</v>
      </c>
      <c r="M42" s="1">
        <v>304</v>
      </c>
      <c r="N42" s="1">
        <v>304</v>
      </c>
      <c r="O42" s="3">
        <f t="shared" si="5"/>
        <v>2400</v>
      </c>
      <c r="P42" s="3">
        <f t="shared" ref="P42:P61" si="7">SUM(C42:N42)</f>
        <v>3376</v>
      </c>
      <c r="Q42" s="15">
        <f t="shared" si="6"/>
        <v>71.090047393364927</v>
      </c>
    </row>
    <row r="43" spans="1:17" ht="20.100000000000001" customHeight="1" thickBot="1" x14ac:dyDescent="0.3">
      <c r="A43" s="11" t="s">
        <v>52</v>
      </c>
      <c r="B43" s="1">
        <v>1200</v>
      </c>
      <c r="C43" s="1">
        <v>897</v>
      </c>
      <c r="D43" s="1">
        <v>878</v>
      </c>
      <c r="E43" s="1">
        <v>934</v>
      </c>
      <c r="F43" s="1">
        <v>970</v>
      </c>
      <c r="G43" s="1">
        <v>845</v>
      </c>
      <c r="H43" s="1">
        <v>960</v>
      </c>
      <c r="I43" s="1">
        <v>861</v>
      </c>
      <c r="J43" s="1">
        <v>994</v>
      </c>
      <c r="K43" s="1">
        <v>900</v>
      </c>
      <c r="L43" s="1">
        <v>1049</v>
      </c>
      <c r="M43" s="1">
        <v>1040</v>
      </c>
      <c r="N43" s="1">
        <v>940</v>
      </c>
      <c r="O43" s="3">
        <f t="shared" si="5"/>
        <v>9600</v>
      </c>
      <c r="P43" s="3">
        <f t="shared" si="7"/>
        <v>11268</v>
      </c>
      <c r="Q43" s="15">
        <f t="shared" si="6"/>
        <v>85.19701810436635</v>
      </c>
    </row>
    <row r="44" spans="1:17" ht="20.100000000000001" customHeight="1" thickBot="1" x14ac:dyDescent="0.3">
      <c r="A44" s="11" t="s">
        <v>53</v>
      </c>
      <c r="B44" s="1">
        <v>200</v>
      </c>
      <c r="C44" s="1">
        <v>200</v>
      </c>
      <c r="D44" s="1">
        <v>200</v>
      </c>
      <c r="E44" s="1">
        <v>200</v>
      </c>
      <c r="F44" s="1">
        <v>200</v>
      </c>
      <c r="G44" s="1">
        <v>200</v>
      </c>
      <c r="H44" s="1">
        <v>217</v>
      </c>
      <c r="I44" s="1">
        <v>200</v>
      </c>
      <c r="J44" s="1">
        <v>200</v>
      </c>
      <c r="K44" s="1">
        <v>200</v>
      </c>
      <c r="L44" s="1">
        <v>200</v>
      </c>
      <c r="M44" s="1">
        <v>200</v>
      </c>
      <c r="N44" s="1">
        <v>200</v>
      </c>
      <c r="O44" s="3">
        <f t="shared" si="5"/>
        <v>1600</v>
      </c>
      <c r="P44" s="3">
        <f t="shared" si="7"/>
        <v>2417</v>
      </c>
      <c r="Q44" s="15">
        <f t="shared" si="6"/>
        <v>66.197765825403394</v>
      </c>
    </row>
    <row r="45" spans="1:17" ht="20.100000000000001" customHeight="1" thickBot="1" x14ac:dyDescent="0.3">
      <c r="A45" s="11" t="s">
        <v>54</v>
      </c>
      <c r="B45" s="1">
        <v>220</v>
      </c>
      <c r="C45" s="1">
        <v>220</v>
      </c>
      <c r="D45" s="1">
        <v>220</v>
      </c>
      <c r="E45" s="1">
        <v>218</v>
      </c>
      <c r="F45" s="1">
        <v>220</v>
      </c>
      <c r="G45" s="1">
        <v>220</v>
      </c>
      <c r="H45" s="1">
        <v>220</v>
      </c>
      <c r="I45" s="1">
        <v>220</v>
      </c>
      <c r="J45" s="1">
        <v>162</v>
      </c>
      <c r="K45" s="1">
        <v>217</v>
      </c>
      <c r="L45" s="1">
        <v>223</v>
      </c>
      <c r="M45" s="1">
        <v>220</v>
      </c>
      <c r="N45" s="1">
        <v>231</v>
      </c>
      <c r="O45" s="3">
        <f t="shared" si="5"/>
        <v>1760</v>
      </c>
      <c r="P45" s="3">
        <f t="shared" si="7"/>
        <v>2591</v>
      </c>
      <c r="Q45" s="15">
        <f t="shared" si="6"/>
        <v>67.927441142416058</v>
      </c>
    </row>
    <row r="46" spans="1:17" ht="20.100000000000001" customHeight="1" thickBot="1" x14ac:dyDescent="0.3">
      <c r="A46" s="11" t="s">
        <v>55</v>
      </c>
      <c r="B46" s="1">
        <v>14</v>
      </c>
      <c r="C46" s="1">
        <v>14</v>
      </c>
      <c r="D46" s="1">
        <v>14</v>
      </c>
      <c r="E46" s="1">
        <v>14</v>
      </c>
      <c r="F46" s="1">
        <v>14</v>
      </c>
      <c r="G46" s="1">
        <v>14</v>
      </c>
      <c r="H46" s="1">
        <v>15</v>
      </c>
      <c r="I46" s="1">
        <v>14</v>
      </c>
      <c r="J46" s="1">
        <v>14</v>
      </c>
      <c r="K46" s="1">
        <v>14</v>
      </c>
      <c r="L46" s="1">
        <v>14</v>
      </c>
      <c r="M46" s="1">
        <v>14</v>
      </c>
      <c r="N46" s="1">
        <v>12</v>
      </c>
      <c r="O46" s="3">
        <f t="shared" si="5"/>
        <v>112</v>
      </c>
      <c r="P46" s="3">
        <f t="shared" si="7"/>
        <v>167</v>
      </c>
      <c r="Q46" s="15">
        <f t="shared" si="6"/>
        <v>67.06586826347305</v>
      </c>
    </row>
    <row r="47" spans="1:17" ht="20.100000000000001" customHeight="1" thickBot="1" x14ac:dyDescent="0.3">
      <c r="A47" s="11" t="s">
        <v>56</v>
      </c>
      <c r="B47" s="1">
        <v>60</v>
      </c>
      <c r="C47" s="1">
        <v>28</v>
      </c>
      <c r="D47" s="1">
        <v>32</v>
      </c>
      <c r="E47" s="1">
        <v>60</v>
      </c>
      <c r="F47" s="1">
        <v>60</v>
      </c>
      <c r="G47" s="1">
        <v>60</v>
      </c>
      <c r="H47" s="1">
        <v>60</v>
      </c>
      <c r="I47" s="1">
        <v>60</v>
      </c>
      <c r="J47" s="1">
        <v>60</v>
      </c>
      <c r="K47" s="1">
        <v>60</v>
      </c>
      <c r="L47" s="1">
        <v>40</v>
      </c>
      <c r="M47" s="1">
        <v>60</v>
      </c>
      <c r="N47" s="1">
        <v>60</v>
      </c>
      <c r="O47" s="3">
        <f t="shared" si="5"/>
        <v>480</v>
      </c>
      <c r="P47" s="3">
        <f t="shared" si="7"/>
        <v>640</v>
      </c>
      <c r="Q47" s="15">
        <f t="shared" si="6"/>
        <v>75</v>
      </c>
    </row>
    <row r="48" spans="1:17" ht="20.100000000000001" customHeight="1" thickBot="1" x14ac:dyDescent="0.3">
      <c r="A48" s="11" t="s">
        <v>57</v>
      </c>
      <c r="B48" s="1">
        <v>117</v>
      </c>
      <c r="C48" s="1">
        <v>117</v>
      </c>
      <c r="D48" s="1">
        <v>107</v>
      </c>
      <c r="E48" s="1">
        <v>117</v>
      </c>
      <c r="F48" s="1">
        <v>117</v>
      </c>
      <c r="G48" s="1">
        <v>111</v>
      </c>
      <c r="H48" s="1">
        <v>118</v>
      </c>
      <c r="I48" s="1">
        <v>114</v>
      </c>
      <c r="J48" s="1">
        <v>127</v>
      </c>
      <c r="K48" s="1">
        <v>107</v>
      </c>
      <c r="L48" s="1">
        <v>123</v>
      </c>
      <c r="M48" s="1">
        <v>114</v>
      </c>
      <c r="N48" s="1">
        <v>92</v>
      </c>
      <c r="O48" s="3">
        <f t="shared" si="5"/>
        <v>936</v>
      </c>
      <c r="P48" s="3">
        <f t="shared" si="7"/>
        <v>1364</v>
      </c>
      <c r="Q48" s="15">
        <f t="shared" si="6"/>
        <v>68.621700879765385</v>
      </c>
    </row>
    <row r="49" spans="1:17" ht="20.100000000000001" customHeight="1" thickBot="1" x14ac:dyDescent="0.3">
      <c r="A49" s="11" t="s">
        <v>58</v>
      </c>
      <c r="B49" s="1">
        <v>150</v>
      </c>
      <c r="C49" s="1">
        <v>150</v>
      </c>
      <c r="D49" s="1">
        <v>150</v>
      </c>
      <c r="E49" s="1">
        <v>150</v>
      </c>
      <c r="F49" s="1">
        <v>150</v>
      </c>
      <c r="G49" s="1">
        <v>150</v>
      </c>
      <c r="H49" s="1">
        <v>150</v>
      </c>
      <c r="I49" s="1">
        <v>144</v>
      </c>
      <c r="J49" s="1">
        <v>110</v>
      </c>
      <c r="K49" s="1">
        <v>140</v>
      </c>
      <c r="L49" s="1">
        <v>140</v>
      </c>
      <c r="M49" s="1">
        <v>180</v>
      </c>
      <c r="N49" s="1">
        <v>130</v>
      </c>
      <c r="O49" s="3">
        <f t="shared" si="5"/>
        <v>1200</v>
      </c>
      <c r="P49" s="3">
        <f t="shared" si="7"/>
        <v>1744</v>
      </c>
      <c r="Q49" s="15">
        <f t="shared" si="6"/>
        <v>68.807339449541288</v>
      </c>
    </row>
    <row r="50" spans="1:17" ht="20.100000000000001" customHeight="1" thickBot="1" x14ac:dyDescent="0.3">
      <c r="A50" s="11" t="s">
        <v>59</v>
      </c>
      <c r="B50" s="1">
        <v>70</v>
      </c>
      <c r="C50" s="1">
        <v>70</v>
      </c>
      <c r="D50" s="1">
        <v>70</v>
      </c>
      <c r="E50" s="1">
        <v>70</v>
      </c>
      <c r="F50" s="1">
        <v>70</v>
      </c>
      <c r="G50" s="1">
        <v>70</v>
      </c>
      <c r="H50" s="1">
        <v>70</v>
      </c>
      <c r="I50" s="1">
        <v>70</v>
      </c>
      <c r="J50" s="1">
        <v>50</v>
      </c>
      <c r="K50" s="1">
        <v>67</v>
      </c>
      <c r="L50" s="1">
        <v>67</v>
      </c>
      <c r="M50" s="1">
        <v>90</v>
      </c>
      <c r="N50" s="1">
        <v>60</v>
      </c>
      <c r="O50" s="3">
        <f t="shared" si="5"/>
        <v>560</v>
      </c>
      <c r="P50" s="3">
        <f t="shared" si="7"/>
        <v>824</v>
      </c>
      <c r="Q50" s="15">
        <f t="shared" si="6"/>
        <v>67.961165048543691</v>
      </c>
    </row>
    <row r="51" spans="1:17" ht="20.100000000000001" customHeight="1" thickBot="1" x14ac:dyDescent="0.3">
      <c r="A51" s="11" t="s">
        <v>60</v>
      </c>
      <c r="B51" s="1">
        <v>25</v>
      </c>
      <c r="C51" s="1">
        <v>25</v>
      </c>
      <c r="D51" s="1">
        <v>25</v>
      </c>
      <c r="E51" s="1">
        <v>25</v>
      </c>
      <c r="F51" s="1">
        <v>26</v>
      </c>
      <c r="G51" s="1">
        <v>25</v>
      </c>
      <c r="H51" s="1">
        <v>25</v>
      </c>
      <c r="I51" s="1">
        <v>25</v>
      </c>
      <c r="J51" s="1">
        <v>25</v>
      </c>
      <c r="K51" s="1">
        <v>25</v>
      </c>
      <c r="L51" s="1">
        <v>25</v>
      </c>
      <c r="M51" s="1">
        <v>25</v>
      </c>
      <c r="N51" s="1">
        <v>25</v>
      </c>
      <c r="O51" s="3">
        <f t="shared" si="5"/>
        <v>200</v>
      </c>
      <c r="P51" s="3">
        <f t="shared" si="7"/>
        <v>301</v>
      </c>
      <c r="Q51" s="15">
        <f t="shared" si="6"/>
        <v>66.44518272425249</v>
      </c>
    </row>
    <row r="52" spans="1:17" ht="20.100000000000001" customHeight="1" thickBot="1" x14ac:dyDescent="0.3">
      <c r="A52" s="11" t="s">
        <v>61</v>
      </c>
      <c r="B52" s="1">
        <v>4</v>
      </c>
      <c r="C52" s="1">
        <v>20</v>
      </c>
      <c r="D52" s="1">
        <v>20</v>
      </c>
      <c r="E52" s="1">
        <v>20</v>
      </c>
      <c r="F52" s="1">
        <v>20</v>
      </c>
      <c r="G52" s="1">
        <v>20</v>
      </c>
      <c r="H52" s="1">
        <v>20</v>
      </c>
      <c r="I52" s="1">
        <v>20</v>
      </c>
      <c r="J52" s="1">
        <v>18</v>
      </c>
      <c r="K52" s="1">
        <v>20</v>
      </c>
      <c r="L52" s="1">
        <v>20</v>
      </c>
      <c r="M52" s="1">
        <v>20</v>
      </c>
      <c r="N52" s="1">
        <v>20</v>
      </c>
      <c r="O52" s="3">
        <f t="shared" si="5"/>
        <v>32</v>
      </c>
      <c r="P52" s="3">
        <f t="shared" si="7"/>
        <v>238</v>
      </c>
      <c r="Q52" s="15">
        <f t="shared" si="6"/>
        <v>13.445378151260504</v>
      </c>
    </row>
    <row r="53" spans="1:17" ht="20.100000000000001" customHeight="1" thickBot="1" x14ac:dyDescent="0.3">
      <c r="A53" s="11" t="s">
        <v>62</v>
      </c>
      <c r="B53" s="1">
        <v>50</v>
      </c>
      <c r="C53" s="1">
        <v>50</v>
      </c>
      <c r="D53" s="1">
        <v>50</v>
      </c>
      <c r="E53" s="1">
        <v>50</v>
      </c>
      <c r="F53" s="1">
        <v>50</v>
      </c>
      <c r="G53" s="1">
        <v>50</v>
      </c>
      <c r="H53" s="1">
        <v>50</v>
      </c>
      <c r="I53" s="1">
        <v>50</v>
      </c>
      <c r="J53" s="1">
        <v>50</v>
      </c>
      <c r="K53" s="1">
        <v>50</v>
      </c>
      <c r="L53" s="1">
        <v>50</v>
      </c>
      <c r="M53" s="1">
        <v>50</v>
      </c>
      <c r="N53" s="1">
        <v>50</v>
      </c>
      <c r="O53" s="3">
        <f t="shared" si="5"/>
        <v>400</v>
      </c>
      <c r="P53" s="3">
        <f t="shared" si="7"/>
        <v>600</v>
      </c>
      <c r="Q53" s="15">
        <f t="shared" si="6"/>
        <v>66.666666666666657</v>
      </c>
    </row>
    <row r="54" spans="1:17" ht="20.100000000000001" customHeight="1" thickBot="1" x14ac:dyDescent="0.3">
      <c r="A54" s="11" t="s">
        <v>63</v>
      </c>
      <c r="B54" s="1">
        <v>80</v>
      </c>
      <c r="C54" s="1">
        <v>81</v>
      </c>
      <c r="D54" s="1">
        <v>80</v>
      </c>
      <c r="E54" s="1">
        <v>78</v>
      </c>
      <c r="F54" s="1">
        <v>80</v>
      </c>
      <c r="G54" s="1">
        <v>80</v>
      </c>
      <c r="H54" s="1">
        <v>80</v>
      </c>
      <c r="I54" s="1">
        <v>80</v>
      </c>
      <c r="J54" s="1">
        <v>60</v>
      </c>
      <c r="K54" s="1">
        <v>70</v>
      </c>
      <c r="L54" s="1">
        <v>75</v>
      </c>
      <c r="M54" s="1">
        <v>79</v>
      </c>
      <c r="N54" s="1">
        <v>47</v>
      </c>
      <c r="O54" s="3">
        <f>B54*8</f>
        <v>640</v>
      </c>
      <c r="P54" s="3">
        <f>SUM(C54:N54)</f>
        <v>890</v>
      </c>
      <c r="Q54" s="15">
        <f t="shared" si="6"/>
        <v>71.910112359550567</v>
      </c>
    </row>
    <row r="55" spans="1:17" ht="20.100000000000001" customHeight="1" thickBot="1" x14ac:dyDescent="0.3">
      <c r="A55" s="11" t="s">
        <v>64</v>
      </c>
      <c r="B55" s="1">
        <v>70</v>
      </c>
      <c r="C55" s="1">
        <v>70</v>
      </c>
      <c r="D55" s="1">
        <v>70</v>
      </c>
      <c r="E55" s="1">
        <v>70</v>
      </c>
      <c r="F55" s="1">
        <v>70</v>
      </c>
      <c r="G55" s="1">
        <v>70</v>
      </c>
      <c r="H55" s="1">
        <v>63</v>
      </c>
      <c r="I55" s="1">
        <v>63</v>
      </c>
      <c r="J55" s="1">
        <v>63</v>
      </c>
      <c r="K55" s="1">
        <v>60</v>
      </c>
      <c r="L55" s="1">
        <v>86</v>
      </c>
      <c r="M55" s="1">
        <v>63</v>
      </c>
      <c r="N55" s="1">
        <v>63</v>
      </c>
      <c r="O55" s="3">
        <f>B55*8</f>
        <v>560</v>
      </c>
      <c r="P55" s="3">
        <f>SUM(C55:N55)</f>
        <v>811</v>
      </c>
      <c r="Q55" s="15">
        <f t="shared" si="6"/>
        <v>69.050554870530206</v>
      </c>
    </row>
    <row r="56" spans="1:17" ht="20.100000000000001" customHeight="1" thickBot="1" x14ac:dyDescent="0.3">
      <c r="A56" s="11" t="s">
        <v>65</v>
      </c>
      <c r="B56" s="1">
        <v>12</v>
      </c>
      <c r="C56" s="1">
        <v>0</v>
      </c>
      <c r="D56" s="1">
        <v>0</v>
      </c>
      <c r="E56" s="1">
        <v>12</v>
      </c>
      <c r="F56" s="1">
        <v>0</v>
      </c>
      <c r="G56" s="1">
        <v>12</v>
      </c>
      <c r="H56" s="1">
        <v>12</v>
      </c>
      <c r="I56" s="1">
        <v>12</v>
      </c>
      <c r="J56" s="1">
        <v>0</v>
      </c>
      <c r="K56" s="1">
        <v>12</v>
      </c>
      <c r="L56" s="1">
        <v>12</v>
      </c>
      <c r="M56" s="1">
        <v>12</v>
      </c>
      <c r="N56" s="1">
        <v>0</v>
      </c>
      <c r="O56" s="3">
        <f>B56*8</f>
        <v>96</v>
      </c>
      <c r="P56" s="3">
        <f t="shared" si="7"/>
        <v>84</v>
      </c>
      <c r="Q56" s="15">
        <f t="shared" si="6"/>
        <v>114.28571428571428</v>
      </c>
    </row>
    <row r="57" spans="1:17" ht="20.100000000000001" customHeight="1" thickBot="1" x14ac:dyDescent="0.3">
      <c r="A57" s="11" t="s">
        <v>66</v>
      </c>
      <c r="B57" s="1">
        <v>100</v>
      </c>
      <c r="C57" s="1">
        <v>96</v>
      </c>
      <c r="D57" s="1">
        <v>100</v>
      </c>
      <c r="E57" s="1">
        <v>100</v>
      </c>
      <c r="F57" s="1">
        <v>100</v>
      </c>
      <c r="G57" s="1">
        <v>100</v>
      </c>
      <c r="H57" s="1">
        <v>100</v>
      </c>
      <c r="I57" s="1">
        <v>100</v>
      </c>
      <c r="J57" s="1">
        <v>100</v>
      </c>
      <c r="K57" s="1">
        <v>100</v>
      </c>
      <c r="L57" s="1">
        <v>122</v>
      </c>
      <c r="M57" s="1">
        <v>104</v>
      </c>
      <c r="N57" s="1">
        <v>100</v>
      </c>
      <c r="O57" s="3">
        <f>B57*8</f>
        <v>800</v>
      </c>
      <c r="P57" s="3">
        <f t="shared" si="7"/>
        <v>1222</v>
      </c>
      <c r="Q57" s="15">
        <f>(O57/P57)*100</f>
        <v>65.466448445171849</v>
      </c>
    </row>
    <row r="58" spans="1:17" ht="20.100000000000001" customHeight="1" thickBot="1" x14ac:dyDescent="0.3">
      <c r="A58" s="11" t="s">
        <v>67</v>
      </c>
      <c r="B58" s="1">
        <v>10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3">
        <f t="shared" si="5"/>
        <v>80</v>
      </c>
      <c r="P58" s="3">
        <f t="shared" si="7"/>
        <v>0</v>
      </c>
      <c r="Q58" s="15" t="e">
        <f t="shared" si="6"/>
        <v>#DIV/0!</v>
      </c>
    </row>
    <row r="59" spans="1:17" ht="20.100000000000001" customHeight="1" thickBot="1" x14ac:dyDescent="0.3">
      <c r="A59" s="11" t="s">
        <v>68</v>
      </c>
      <c r="B59" s="1">
        <v>5</v>
      </c>
      <c r="C59" s="1">
        <v>5</v>
      </c>
      <c r="D59" s="1">
        <v>5</v>
      </c>
      <c r="E59" s="1">
        <v>5</v>
      </c>
      <c r="F59" s="1">
        <v>5</v>
      </c>
      <c r="G59" s="1">
        <v>5</v>
      </c>
      <c r="H59" s="1">
        <v>5</v>
      </c>
      <c r="I59" s="1">
        <v>5</v>
      </c>
      <c r="J59" s="1">
        <v>5</v>
      </c>
      <c r="K59" s="1">
        <v>5</v>
      </c>
      <c r="L59" s="1">
        <v>5</v>
      </c>
      <c r="M59" s="1">
        <v>5</v>
      </c>
      <c r="N59" s="1">
        <v>5</v>
      </c>
      <c r="O59" s="3">
        <f t="shared" si="5"/>
        <v>40</v>
      </c>
      <c r="P59" s="3">
        <f t="shared" si="7"/>
        <v>60</v>
      </c>
      <c r="Q59" s="15">
        <f t="shared" si="6"/>
        <v>66.666666666666657</v>
      </c>
    </row>
    <row r="60" spans="1:17" ht="20.100000000000001" customHeight="1" thickBot="1" x14ac:dyDescent="0.3">
      <c r="A60" s="11" t="s">
        <v>69</v>
      </c>
      <c r="B60" s="1">
        <v>3</v>
      </c>
      <c r="C60" s="1">
        <v>3</v>
      </c>
      <c r="D60" s="1">
        <v>3</v>
      </c>
      <c r="E60" s="1">
        <v>3</v>
      </c>
      <c r="F60" s="1">
        <v>3</v>
      </c>
      <c r="G60" s="1">
        <v>3</v>
      </c>
      <c r="H60" s="1">
        <v>3</v>
      </c>
      <c r="I60" s="1">
        <v>3</v>
      </c>
      <c r="J60" s="1">
        <v>3</v>
      </c>
      <c r="K60" s="1">
        <v>3</v>
      </c>
      <c r="L60" s="1">
        <v>3</v>
      </c>
      <c r="M60" s="1">
        <v>3</v>
      </c>
      <c r="N60" s="1">
        <v>3</v>
      </c>
      <c r="O60" s="3">
        <f t="shared" si="5"/>
        <v>24</v>
      </c>
      <c r="P60" s="3">
        <f t="shared" si="7"/>
        <v>36</v>
      </c>
      <c r="Q60" s="15">
        <f t="shared" si="6"/>
        <v>66.666666666666657</v>
      </c>
    </row>
    <row r="61" spans="1:17" ht="20.100000000000001" customHeight="1" thickBot="1" x14ac:dyDescent="0.3">
      <c r="A61" s="11" t="s">
        <v>70</v>
      </c>
      <c r="B61" s="1">
        <v>2</v>
      </c>
      <c r="C61" s="1">
        <v>2</v>
      </c>
      <c r="D61" s="1">
        <v>2</v>
      </c>
      <c r="E61" s="1">
        <v>2</v>
      </c>
      <c r="F61" s="1">
        <v>2</v>
      </c>
      <c r="G61" s="1">
        <v>2</v>
      </c>
      <c r="H61" s="1">
        <v>2</v>
      </c>
      <c r="I61" s="1">
        <v>2</v>
      </c>
      <c r="J61" s="1">
        <v>2</v>
      </c>
      <c r="K61" s="1">
        <v>1</v>
      </c>
      <c r="L61" s="1">
        <v>2</v>
      </c>
      <c r="M61" s="1">
        <v>2</v>
      </c>
      <c r="N61" s="1">
        <v>2</v>
      </c>
      <c r="O61" s="3">
        <f t="shared" si="5"/>
        <v>16</v>
      </c>
      <c r="P61" s="3">
        <f t="shared" si="7"/>
        <v>23</v>
      </c>
      <c r="Q61" s="15">
        <f t="shared" si="6"/>
        <v>69.565217391304344</v>
      </c>
    </row>
    <row r="62" spans="1:17" ht="20.100000000000001" customHeight="1" thickBot="1" x14ac:dyDescent="0.3">
      <c r="A62" s="11" t="s">
        <v>13</v>
      </c>
      <c r="B62" s="2">
        <f>SUM(B40:B61)</f>
        <v>2722</v>
      </c>
      <c r="C62" s="2">
        <f>SUM(C40:C61)</f>
        <v>2386</v>
      </c>
      <c r="D62" s="2">
        <f>SUM(D40:D61)</f>
        <v>2230</v>
      </c>
      <c r="E62" s="1">
        <f t="shared" ref="E62:N62" si="8">SUM(E40:E61)</f>
        <v>2462</v>
      </c>
      <c r="F62" s="1">
        <f>SUM(F40:F61)</f>
        <v>2473</v>
      </c>
      <c r="G62" s="1">
        <f>SUM(G40:G61)</f>
        <v>2367</v>
      </c>
      <c r="H62" s="2">
        <f t="shared" si="8"/>
        <v>2488</v>
      </c>
      <c r="I62" s="1">
        <f t="shared" si="8"/>
        <v>2367</v>
      </c>
      <c r="J62" s="1">
        <f>SUM(J40:J61)</f>
        <v>2382</v>
      </c>
      <c r="K62" s="2">
        <f t="shared" si="8"/>
        <v>2375</v>
      </c>
      <c r="L62" s="2">
        <f t="shared" si="8"/>
        <v>2585</v>
      </c>
      <c r="M62" s="2">
        <f t="shared" si="8"/>
        <v>2615</v>
      </c>
      <c r="N62" s="2">
        <f t="shared" si="8"/>
        <v>2373</v>
      </c>
      <c r="O62" s="3">
        <f>B62*8</f>
        <v>21776</v>
      </c>
      <c r="P62" s="3">
        <f>SUM(C62:N62)</f>
        <v>29103</v>
      </c>
      <c r="Q62" s="15">
        <f t="shared" si="6"/>
        <v>74.823901316015522</v>
      </c>
    </row>
    <row r="63" spans="1:17" ht="20.100000000000001" customHeight="1" x14ac:dyDescent="0.25">
      <c r="A63" s="12"/>
    </row>
    <row r="64" spans="1:17" ht="20.100000000000001" customHeight="1" thickBot="1" x14ac:dyDescent="0.3">
      <c r="A64" s="32" t="s">
        <v>71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</row>
    <row r="65" spans="1:17" ht="20.100000000000001" customHeight="1" thickBot="1" x14ac:dyDescent="0.3">
      <c r="A65" s="37"/>
      <c r="B65" s="30" t="s">
        <v>0</v>
      </c>
      <c r="C65" s="7" t="s">
        <v>1</v>
      </c>
      <c r="D65" s="7" t="s">
        <v>2</v>
      </c>
      <c r="E65" s="7" t="s">
        <v>3</v>
      </c>
      <c r="F65" s="7" t="s">
        <v>4</v>
      </c>
      <c r="G65" s="7" t="s">
        <v>5</v>
      </c>
      <c r="H65" s="7" t="s">
        <v>6</v>
      </c>
      <c r="I65" s="7" t="s">
        <v>7</v>
      </c>
      <c r="J65" s="7" t="s">
        <v>8</v>
      </c>
      <c r="K65" s="7" t="s">
        <v>9</v>
      </c>
      <c r="L65" s="7" t="s">
        <v>10</v>
      </c>
      <c r="M65" s="7" t="s">
        <v>11</v>
      </c>
      <c r="N65" s="7" t="s">
        <v>12</v>
      </c>
      <c r="O65" s="34" t="s">
        <v>13</v>
      </c>
      <c r="P65" s="35"/>
      <c r="Q65" s="36"/>
    </row>
    <row r="66" spans="1:17" ht="27" customHeight="1" thickBot="1" x14ac:dyDescent="0.3">
      <c r="A66" s="38"/>
      <c r="B66" s="31"/>
      <c r="C66" s="8" t="s">
        <v>14</v>
      </c>
      <c r="D66" s="8" t="s">
        <v>14</v>
      </c>
      <c r="E66" s="8" t="s">
        <v>14</v>
      </c>
      <c r="F66" s="8" t="s">
        <v>14</v>
      </c>
      <c r="G66" s="8" t="s">
        <v>14</v>
      </c>
      <c r="H66" s="8" t="s">
        <v>14</v>
      </c>
      <c r="I66" s="8" t="s">
        <v>14</v>
      </c>
      <c r="J66" s="8" t="s">
        <v>14</v>
      </c>
      <c r="K66" s="8" t="s">
        <v>14</v>
      </c>
      <c r="L66" s="8" t="s">
        <v>14</v>
      </c>
      <c r="M66" s="8" t="s">
        <v>14</v>
      </c>
      <c r="N66" s="8" t="s">
        <v>14</v>
      </c>
      <c r="O66" s="4" t="s">
        <v>15</v>
      </c>
      <c r="P66" s="4" t="s">
        <v>14</v>
      </c>
      <c r="Q66" s="4" t="s">
        <v>16</v>
      </c>
    </row>
    <row r="67" spans="1:17" ht="20.100000000000001" customHeight="1" thickBot="1" x14ac:dyDescent="0.3">
      <c r="A67" s="11" t="s">
        <v>72</v>
      </c>
      <c r="B67" s="1">
        <v>475</v>
      </c>
      <c r="C67" s="2">
        <v>580</v>
      </c>
      <c r="D67" s="2">
        <v>542</v>
      </c>
      <c r="E67" s="2">
        <v>435</v>
      </c>
      <c r="F67" s="1">
        <v>483</v>
      </c>
      <c r="G67" s="1">
        <v>432</v>
      </c>
      <c r="H67" s="1">
        <v>450</v>
      </c>
      <c r="I67" s="2">
        <v>455</v>
      </c>
      <c r="J67" s="2">
        <v>473</v>
      </c>
      <c r="K67" s="2">
        <v>460</v>
      </c>
      <c r="L67" s="2">
        <v>534</v>
      </c>
      <c r="M67" s="2">
        <v>432</v>
      </c>
      <c r="N67" s="1">
        <v>400</v>
      </c>
      <c r="O67" s="3">
        <f>B67*8</f>
        <v>3800</v>
      </c>
      <c r="P67" s="3">
        <f>SUM(C67:N67)</f>
        <v>5676</v>
      </c>
      <c r="Q67" s="15">
        <f>(O67/P67)*100</f>
        <v>66.948555320648339</v>
      </c>
    </row>
    <row r="68" spans="1:17" ht="20.100000000000001" customHeight="1" thickBot="1" x14ac:dyDescent="0.3">
      <c r="A68" s="11" t="s">
        <v>13</v>
      </c>
      <c r="B68" s="2">
        <f>SUM(B67)</f>
        <v>475</v>
      </c>
      <c r="C68" s="2">
        <f t="shared" ref="C68:M68" si="9">SUM(C67)</f>
        <v>580</v>
      </c>
      <c r="D68" s="2">
        <f>SUM(D67:D67)</f>
        <v>542</v>
      </c>
      <c r="E68" s="2">
        <f>SUM(E67:E67)</f>
        <v>435</v>
      </c>
      <c r="F68" s="2">
        <f t="shared" si="9"/>
        <v>483</v>
      </c>
      <c r="G68" s="2">
        <f t="shared" si="9"/>
        <v>432</v>
      </c>
      <c r="H68" s="2">
        <f t="shared" si="9"/>
        <v>450</v>
      </c>
      <c r="I68" s="2">
        <f t="shared" si="9"/>
        <v>455</v>
      </c>
      <c r="J68" s="2">
        <f t="shared" si="9"/>
        <v>473</v>
      </c>
      <c r="K68" s="2">
        <f t="shared" si="9"/>
        <v>460</v>
      </c>
      <c r="L68" s="2">
        <f t="shared" si="9"/>
        <v>534</v>
      </c>
      <c r="M68" s="2">
        <f t="shared" si="9"/>
        <v>432</v>
      </c>
      <c r="N68" s="1">
        <f>N67</f>
        <v>400</v>
      </c>
      <c r="O68" s="3">
        <f>B68*8</f>
        <v>3800</v>
      </c>
      <c r="P68" s="2">
        <f>SUM(C68:N68)</f>
        <v>5676</v>
      </c>
      <c r="Q68" s="15">
        <f>(O68/P68)*100</f>
        <v>66.948555320648339</v>
      </c>
    </row>
    <row r="69" spans="1:17" ht="20.100000000000001" customHeight="1" x14ac:dyDescent="0.25">
      <c r="A69" s="12"/>
    </row>
    <row r="70" spans="1:17" ht="20.100000000000001" customHeight="1" thickBot="1" x14ac:dyDescent="0.3">
      <c r="A70" s="32" t="s">
        <v>76</v>
      </c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</row>
    <row r="71" spans="1:17" ht="20.100000000000001" customHeight="1" thickBot="1" x14ac:dyDescent="0.3">
      <c r="A71" s="37"/>
      <c r="B71" s="30" t="s">
        <v>0</v>
      </c>
      <c r="C71" s="7" t="s">
        <v>1</v>
      </c>
      <c r="D71" s="7" t="s">
        <v>2</v>
      </c>
      <c r="E71" s="7" t="s">
        <v>3</v>
      </c>
      <c r="F71" s="7" t="s">
        <v>4</v>
      </c>
      <c r="G71" s="7" t="s">
        <v>5</v>
      </c>
      <c r="H71" s="7" t="s">
        <v>6</v>
      </c>
      <c r="I71" s="7" t="s">
        <v>7</v>
      </c>
      <c r="J71" s="7" t="s">
        <v>8</v>
      </c>
      <c r="K71" s="7" t="s">
        <v>9</v>
      </c>
      <c r="L71" s="7" t="s">
        <v>10</v>
      </c>
      <c r="M71" s="7" t="s">
        <v>11</v>
      </c>
      <c r="N71" s="7" t="s">
        <v>12</v>
      </c>
      <c r="O71" s="34" t="s">
        <v>13</v>
      </c>
      <c r="P71" s="35"/>
      <c r="Q71" s="36"/>
    </row>
    <row r="72" spans="1:17" ht="25.5" customHeight="1" thickBot="1" x14ac:dyDescent="0.3">
      <c r="A72" s="38"/>
      <c r="B72" s="31"/>
      <c r="C72" s="13" t="s">
        <v>14</v>
      </c>
      <c r="D72" s="13" t="s">
        <v>14</v>
      </c>
      <c r="E72" s="13" t="s">
        <v>14</v>
      </c>
      <c r="F72" s="13" t="s">
        <v>14</v>
      </c>
      <c r="G72" s="13" t="s">
        <v>14</v>
      </c>
      <c r="H72" s="13" t="s">
        <v>14</v>
      </c>
      <c r="I72" s="13" t="s">
        <v>14</v>
      </c>
      <c r="J72" s="13" t="s">
        <v>14</v>
      </c>
      <c r="K72" s="13" t="s">
        <v>14</v>
      </c>
      <c r="L72" s="13" t="s">
        <v>14</v>
      </c>
      <c r="M72" s="13" t="s">
        <v>14</v>
      </c>
      <c r="N72" s="13" t="s">
        <v>14</v>
      </c>
      <c r="O72" s="13" t="s">
        <v>15</v>
      </c>
      <c r="P72" s="13" t="s">
        <v>14</v>
      </c>
      <c r="Q72" s="4" t="s">
        <v>16</v>
      </c>
    </row>
    <row r="73" spans="1:17" ht="20.100000000000001" customHeight="1" thickBot="1" x14ac:dyDescent="0.3">
      <c r="A73" s="11" t="s">
        <v>73</v>
      </c>
      <c r="B73" s="44">
        <v>0.3</v>
      </c>
      <c r="C73" s="22">
        <v>0.37890000000000001</v>
      </c>
      <c r="D73" s="19">
        <v>0.40639999999999998</v>
      </c>
      <c r="E73" s="19">
        <v>0.46779999999999999</v>
      </c>
      <c r="F73" s="19">
        <v>0.40350000000000003</v>
      </c>
      <c r="G73" s="25">
        <v>0.4027</v>
      </c>
      <c r="H73" s="19">
        <v>0.39250000000000002</v>
      </c>
      <c r="I73" s="19">
        <v>0.45050000000000001</v>
      </c>
      <c r="J73" s="19">
        <v>0.40620000000000001</v>
      </c>
      <c r="K73" s="19">
        <v>0.38140000000000002</v>
      </c>
      <c r="L73" s="19">
        <v>0.40560000000000002</v>
      </c>
      <c r="M73" s="19">
        <v>0.38219999999999998</v>
      </c>
      <c r="N73" s="19">
        <v>0.39040000000000002</v>
      </c>
      <c r="O73" s="27"/>
      <c r="P73" s="27"/>
      <c r="Q73" s="27"/>
    </row>
    <row r="74" spans="1:17" ht="20.100000000000001" customHeight="1" thickBot="1" x14ac:dyDescent="0.3">
      <c r="A74" s="11" t="s">
        <v>13</v>
      </c>
      <c r="B74" s="45"/>
      <c r="C74" s="23"/>
      <c r="D74" s="21"/>
      <c r="E74" s="21"/>
      <c r="F74" s="21"/>
      <c r="G74" s="26"/>
      <c r="H74" s="21"/>
      <c r="I74" s="21"/>
      <c r="J74" s="21"/>
      <c r="K74" s="21"/>
      <c r="L74" s="21"/>
      <c r="M74" s="21"/>
      <c r="N74" s="21"/>
      <c r="O74" s="28"/>
      <c r="P74" s="28"/>
      <c r="Q74" s="28"/>
    </row>
    <row r="75" spans="1:17" ht="20.100000000000001" customHeight="1" x14ac:dyDescent="0.25">
      <c r="A75" s="12"/>
    </row>
    <row r="76" spans="1:17" ht="20.100000000000001" customHeight="1" thickBot="1" x14ac:dyDescent="0.3">
      <c r="A76" s="32" t="s">
        <v>77</v>
      </c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</row>
    <row r="77" spans="1:17" ht="20.100000000000001" customHeight="1" thickBot="1" x14ac:dyDescent="0.3">
      <c r="A77" s="37"/>
      <c r="B77" s="30" t="s">
        <v>0</v>
      </c>
      <c r="C77" s="7" t="s">
        <v>1</v>
      </c>
      <c r="D77" s="7" t="s">
        <v>2</v>
      </c>
      <c r="E77" s="7" t="s">
        <v>3</v>
      </c>
      <c r="F77" s="7" t="s">
        <v>4</v>
      </c>
      <c r="G77" s="7" t="s">
        <v>5</v>
      </c>
      <c r="H77" s="7" t="s">
        <v>6</v>
      </c>
      <c r="I77" s="7" t="s">
        <v>7</v>
      </c>
      <c r="J77" s="7" t="s">
        <v>8</v>
      </c>
      <c r="K77" s="7" t="s">
        <v>9</v>
      </c>
      <c r="L77" s="7" t="s">
        <v>10</v>
      </c>
      <c r="M77" s="7" t="s">
        <v>11</v>
      </c>
      <c r="N77" s="7" t="s">
        <v>12</v>
      </c>
      <c r="O77" s="34" t="s">
        <v>13</v>
      </c>
      <c r="P77" s="35"/>
      <c r="Q77" s="36"/>
    </row>
    <row r="78" spans="1:17" ht="30.75" customHeight="1" thickBot="1" x14ac:dyDescent="0.3">
      <c r="A78" s="38"/>
      <c r="B78" s="31"/>
      <c r="C78" s="13" t="s">
        <v>14</v>
      </c>
      <c r="D78" s="13" t="s">
        <v>14</v>
      </c>
      <c r="E78" s="13" t="s">
        <v>14</v>
      </c>
      <c r="F78" s="13" t="s">
        <v>14</v>
      </c>
      <c r="G78" s="13" t="s">
        <v>14</v>
      </c>
      <c r="H78" s="13" t="s">
        <v>14</v>
      </c>
      <c r="I78" s="13" t="s">
        <v>14</v>
      </c>
      <c r="J78" s="13" t="s">
        <v>14</v>
      </c>
      <c r="K78" s="13" t="s">
        <v>14</v>
      </c>
      <c r="L78" s="13" t="s">
        <v>14</v>
      </c>
      <c r="M78" s="13" t="s">
        <v>14</v>
      </c>
      <c r="N78" s="13" t="s">
        <v>14</v>
      </c>
      <c r="O78" s="13" t="s">
        <v>15</v>
      </c>
      <c r="P78" s="13" t="s">
        <v>14</v>
      </c>
      <c r="Q78" s="13" t="s">
        <v>16</v>
      </c>
    </row>
    <row r="79" spans="1:17" ht="20.25" customHeight="1" thickBot="1" x14ac:dyDescent="0.3">
      <c r="A79" s="14" t="s">
        <v>74</v>
      </c>
      <c r="B79" s="41">
        <v>0.7</v>
      </c>
      <c r="C79" s="19">
        <v>0.95599999999999996</v>
      </c>
      <c r="D79" s="19">
        <v>0.94099999999999995</v>
      </c>
      <c r="E79" s="19">
        <v>0.94199999999999995</v>
      </c>
      <c r="F79" s="19">
        <v>0.95199999999999996</v>
      </c>
      <c r="G79" s="19">
        <v>0.91100000000000003</v>
      </c>
      <c r="H79" s="19">
        <v>0.91900000000000004</v>
      </c>
      <c r="I79" s="19">
        <v>0.93100000000000005</v>
      </c>
      <c r="J79" s="22">
        <v>1.1459999999999999</v>
      </c>
      <c r="K79" s="22">
        <v>0.78200000000000003</v>
      </c>
      <c r="L79" s="22">
        <v>0.89600000000000002</v>
      </c>
      <c r="M79" s="22">
        <v>0.92500000000000004</v>
      </c>
      <c r="N79" s="19"/>
      <c r="O79" s="27"/>
      <c r="P79" s="27"/>
      <c r="Q79" s="27"/>
    </row>
    <row r="80" spans="1:17" ht="20.100000000000001" customHeight="1" thickBot="1" x14ac:dyDescent="0.3">
      <c r="A80" s="11" t="s">
        <v>75</v>
      </c>
      <c r="B80" s="42"/>
      <c r="C80" s="20"/>
      <c r="D80" s="20"/>
      <c r="E80" s="20"/>
      <c r="F80" s="20"/>
      <c r="G80" s="20"/>
      <c r="H80" s="20"/>
      <c r="I80" s="20"/>
      <c r="J80" s="24"/>
      <c r="K80" s="24"/>
      <c r="L80" s="24"/>
      <c r="M80" s="24"/>
      <c r="N80" s="20"/>
      <c r="O80" s="29"/>
      <c r="P80" s="29"/>
      <c r="Q80" s="29"/>
    </row>
    <row r="81" spans="1:17" ht="20.100000000000001" customHeight="1" thickBot="1" x14ac:dyDescent="0.3">
      <c r="A81" s="11" t="s">
        <v>13</v>
      </c>
      <c r="B81" s="43"/>
      <c r="C81" s="21"/>
      <c r="D81" s="21"/>
      <c r="E81" s="21"/>
      <c r="F81" s="21"/>
      <c r="G81" s="21"/>
      <c r="H81" s="21"/>
      <c r="I81" s="21"/>
      <c r="J81" s="23"/>
      <c r="K81" s="23"/>
      <c r="L81" s="23"/>
      <c r="M81" s="23"/>
      <c r="N81" s="21"/>
      <c r="O81" s="28"/>
      <c r="P81" s="28"/>
      <c r="Q81" s="28"/>
    </row>
    <row r="82" spans="1:17" ht="20.100000000000001" customHeight="1" x14ac:dyDescent="0.25">
      <c r="A82" s="12"/>
    </row>
    <row r="83" spans="1:17" ht="24" customHeight="1" x14ac:dyDescent="0.25">
      <c r="A83" s="40" t="s">
        <v>18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</row>
    <row r="84" spans="1:17" ht="24" customHeight="1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7" x14ac:dyDescent="0.25">
      <c r="A85" s="17" t="s">
        <v>78</v>
      </c>
    </row>
  </sheetData>
  <mergeCells count="54">
    <mergeCell ref="A4:Q4"/>
    <mergeCell ref="A83:N83"/>
    <mergeCell ref="B79:B81"/>
    <mergeCell ref="B73:B74"/>
    <mergeCell ref="A7:A8"/>
    <mergeCell ref="A70:Q70"/>
    <mergeCell ref="A76:Q76"/>
    <mergeCell ref="O77:Q77"/>
    <mergeCell ref="O71:Q71"/>
    <mergeCell ref="A77:A78"/>
    <mergeCell ref="B77:B78"/>
    <mergeCell ref="A71:A72"/>
    <mergeCell ref="B71:B72"/>
    <mergeCell ref="J79:J81"/>
    <mergeCell ref="O7:Q7"/>
    <mergeCell ref="B7:B8"/>
    <mergeCell ref="B65:B66"/>
    <mergeCell ref="A37:Q37"/>
    <mergeCell ref="A64:Q64"/>
    <mergeCell ref="B38:B39"/>
    <mergeCell ref="A36:C36"/>
    <mergeCell ref="O65:Q65"/>
    <mergeCell ref="O38:Q38"/>
    <mergeCell ref="A65:A66"/>
    <mergeCell ref="A38:A39"/>
    <mergeCell ref="F73:F74"/>
    <mergeCell ref="P73:P74"/>
    <mergeCell ref="Q73:Q74"/>
    <mergeCell ref="N79:N81"/>
    <mergeCell ref="O79:O81"/>
    <mergeCell ref="P79:P81"/>
    <mergeCell ref="Q79:Q81"/>
    <mergeCell ref="F79:F81"/>
    <mergeCell ref="L79:L81"/>
    <mergeCell ref="J73:J74"/>
    <mergeCell ref="M79:M81"/>
    <mergeCell ref="N73:N74"/>
    <mergeCell ref="O73:O74"/>
    <mergeCell ref="E79:E81"/>
    <mergeCell ref="M73:M74"/>
    <mergeCell ref="C73:C74"/>
    <mergeCell ref="C79:C81"/>
    <mergeCell ref="K79:K81"/>
    <mergeCell ref="K73:K74"/>
    <mergeCell ref="L73:L74"/>
    <mergeCell ref="G73:G74"/>
    <mergeCell ref="H73:H74"/>
    <mergeCell ref="G79:G81"/>
    <mergeCell ref="H79:H81"/>
    <mergeCell ref="I79:I81"/>
    <mergeCell ref="I73:I74"/>
    <mergeCell ref="D73:D74"/>
    <mergeCell ref="E73:E74"/>
    <mergeCell ref="D79:D81"/>
  </mergeCells>
  <phoneticPr fontId="19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54" fitToWidth="0" orientation="landscape" r:id="rId1"/>
  <headerFooter>
    <oddFooter>&amp;RPágina &amp;P/&amp;N</oddFooter>
  </headerFooter>
  <rowBreaks count="1" manualBreakCount="1">
    <brk id="3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Atividades e Resultados</vt:lpstr>
      <vt:lpstr>'Atividades e Resultados'!Area_de_impressao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Solange Moreira Lima</dc:creator>
  <cp:keywords/>
  <dc:description/>
  <cp:lastModifiedBy>Luana Suelen de Souza</cp:lastModifiedBy>
  <cp:revision/>
  <cp:lastPrinted>2023-09-08T14:02:26Z</cp:lastPrinted>
  <dcterms:created xsi:type="dcterms:W3CDTF">2020-12-14T19:05:34Z</dcterms:created>
  <dcterms:modified xsi:type="dcterms:W3CDTF">2025-01-13T12:21:03Z</dcterms:modified>
  <cp:category/>
  <cp:contentStatus/>
</cp:coreProperties>
</file>