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1BB31B08-A1FE-4069-A981-AA5DC4A00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Resultados'!$A$1:$AB$87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2" l="1"/>
  <c r="Z8" i="2"/>
  <c r="AA40" i="2"/>
  <c r="Z40" i="2"/>
  <c r="Z63" i="2"/>
  <c r="AA63" i="2"/>
  <c r="K63" i="2"/>
  <c r="AB63" i="2" s="1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Z34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AA33" i="2"/>
  <c r="AA9" i="2"/>
  <c r="Z9" i="2"/>
  <c r="J63" i="2"/>
  <c r="J70" i="2" l="1"/>
  <c r="C34" i="2" l="1"/>
  <c r="K34" i="2"/>
  <c r="AA34" i="2" s="1"/>
  <c r="AB34" i="2" s="1"/>
  <c r="J34" i="2"/>
  <c r="AA10" i="2"/>
  <c r="AB9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B8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81" i="2"/>
  <c r="Z75" i="2"/>
  <c r="Z69" i="2"/>
  <c r="AA81" i="2"/>
  <c r="AB75" i="2"/>
  <c r="AA69" i="2"/>
  <c r="B34" i="2"/>
  <c r="AB81" i="2"/>
  <c r="AB69" i="2"/>
  <c r="AA75" i="2"/>
  <c r="AB47" i="2"/>
  <c r="AB62" i="2"/>
  <c r="H63" i="2"/>
  <c r="F63" i="2"/>
  <c r="D63" i="2"/>
  <c r="AB70" i="2"/>
  <c r="AA70" i="2"/>
  <c r="Z70" i="2"/>
  <c r="AB41" i="2"/>
  <c r="AB42" i="2"/>
  <c r="AB43" i="2"/>
  <c r="AB44" i="2"/>
  <c r="AB45" i="2"/>
  <c r="AB46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40" i="2"/>
  <c r="I63" i="2"/>
  <c r="G63" i="2"/>
  <c r="E63" i="2"/>
  <c r="C63" i="2"/>
  <c r="B63" i="2"/>
  <c r="AB13" i="2" l="1"/>
  <c r="AB23" i="2"/>
  <c r="AB25" i="2"/>
  <c r="AB31" i="2"/>
  <c r="AB18" i="2" l="1"/>
  <c r="AB32" i="2"/>
  <c r="AB20" i="2"/>
  <c r="AB30" i="2"/>
  <c r="AB19" i="2"/>
  <c r="AB12" i="2"/>
  <c r="AB11" i="2"/>
  <c r="AB22" i="2"/>
  <c r="AB10" i="2"/>
  <c r="AB33" i="2"/>
  <c r="AB21" i="2"/>
  <c r="AB29" i="2"/>
  <c r="AB17" i="2"/>
  <c r="AB28" i="2"/>
  <c r="AB16" i="2"/>
  <c r="AB27" i="2"/>
  <c r="AB15" i="2"/>
  <c r="AB24" i="2"/>
  <c r="AB26" i="2"/>
  <c r="AB14" i="2"/>
  <c r="H34" i="2"/>
  <c r="H70" i="2"/>
  <c r="F70" i="2"/>
  <c r="F34" i="2"/>
  <c r="D70" i="2"/>
  <c r="D34" i="2"/>
  <c r="G34" i="2"/>
  <c r="Q63" i="2" l="1"/>
  <c r="Q34" i="2"/>
  <c r="I34" i="2" l="1"/>
  <c r="M63" i="2" l="1"/>
  <c r="O63" i="2"/>
  <c r="S63" i="2"/>
  <c r="U63" i="2"/>
  <c r="W63" i="2"/>
  <c r="Y63" i="2"/>
  <c r="M34" i="2"/>
  <c r="O34" i="2"/>
  <c r="S34" i="2"/>
  <c r="U34" i="2"/>
  <c r="W34" i="2"/>
  <c r="Y34" i="2"/>
  <c r="E34" i="2"/>
  <c r="B70" i="2" l="1"/>
</calcChain>
</file>

<file path=xl/sharedStrings.xml><?xml version="1.0" encoding="utf-8"?>
<sst xmlns="http://schemas.openxmlformats.org/spreadsheetml/2006/main" count="270" uniqueCount="93">
  <si>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</si>
  <si>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</si>
  <si>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</si>
  <si>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</si>
  <si>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</si>
  <si>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</si>
  <si>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</si>
  <si>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</si>
  <si>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</si>
  <si>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</si>
  <si>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</si>
  <si>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</si>
  <si>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</si>
  <si>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</si>
  <si>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</si>
  <si>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</si>
  <si>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</si>
  <si>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</si>
  <si>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</si>
  <si>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</si>
  <si>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</si>
  <si>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</si>
  <si>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</si>
  <si>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</si>
  <si>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</si>
  <si>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</si>
  <si>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</si>
  <si>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</si>
  <si>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</si>
  <si>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</si>
  <si>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</si>
  <si>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</si>
  <si>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</si>
  <si>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</si>
  <si>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</si>
  <si>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</si>
  <si>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</si>
  <si>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</si>
  <si>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</si>
  <si>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</si>
  <si>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</si>
  <si>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</si>
  <si>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</si>
  <si>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</si>
  <si>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</si>
  <si>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</si>
  <si>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</si>
  <si>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</si>
  <si>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</si>
  <si>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</si>
  <si>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</si>
  <si>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</si>
  <si>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</si>
  <si>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</si>
  <si>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</si>
  <si>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</si>
  <si>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</si>
  <si>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</si>
  <si>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</si>
  <si>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</si>
  <si>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</si>
  <si>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</si>
  <si>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</si>
  <si>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</si>
  <si>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</si>
  <si>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</si>
  <si>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</si>
  <si>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</si>
  <si>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</si>
  <si>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</si>
  <si>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</si>
  <si>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</si>
  <si>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</si>
  <si>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</si>
  <si>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</si>
  <si>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</si>
  <si>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</si>
  <si>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</si>
  <si>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</si>
  <si>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</si>
  <si>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</si>
  <si>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</si>
  <si>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PROCEDIMENTO COM FINALIDADE DIAGNÓSTICA POR TESTE RÁPIDO</t>
  </si>
  <si>
    <t xml:space="preserve">Trocas realizadas em acordo com a secretaria de saúde:
- Punção Aspirativa de Mama por Agulha Fina: oferta de 25 vagas para Punção Aspirativa de Mama por Agulha Grossa.
- Troca da oferta de 10 vagas de Manometria pela oferta de 10 vagas de BERA.  </t>
  </si>
  <si>
    <t>Troca realizada em acordo com a secretaria de saúde:
- Ortopedia avaliação cirúrgica sendo ofertado como ortopedia consultas especializadas.</t>
  </si>
  <si>
    <t>ORTOPEDIA AVALIAÇÃO CIRÚRGICA *</t>
  </si>
  <si>
    <t>PUNÇÃO ASPIRATIVA DE MAMA POR AGULHA FINA *</t>
  </si>
  <si>
    <t>PUNÇÃO ASPIRATIVA DE MAMA POR AGULHA GROSSA *</t>
  </si>
  <si>
    <t>POTENCIAL EVOCADO AUDITIVO - BERA *</t>
  </si>
  <si>
    <t>MANOMETRIA *</t>
  </si>
  <si>
    <t>ORTOPEDIA CONSULTAS ESPECIALIZADAS *</t>
  </si>
  <si>
    <t>* OBSERVAÇÃO</t>
  </si>
  <si>
    <t>Atualizado em: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</si>
</sst>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62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10" fontId="16" fillId="0" borderId="12" xfId="0" applyNumberFormat="1" applyFont="1" applyBorder="1" applyAlignment="1">
      <alignment horizontal="center" vertical="center" wrapText="1"/>
    </xf>
    <xf numFmtId="10" fontId="16" fillId="0" borderId="19" xfId="0" applyNumberFormat="1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9" fontId="16" fillId="0" borderId="12" xfId="42" applyFont="1" applyBorder="1" applyAlignment="1">
      <alignment horizontal="center" vertical="center" wrapText="1"/>
    </xf>
    <xf numFmtId="9" fontId="16" fillId="0" borderId="13" xfId="42" applyFon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0" fontId="16" fillId="0" borderId="12" xfId="42" applyNumberFormat="1" applyFont="1" applyBorder="1" applyAlignment="1">
      <alignment horizontal="center" vertical="center" wrapText="1"/>
    </xf>
    <xf numFmtId="10" fontId="16" fillId="0" borderId="13" xfId="42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6"/>
  <sheetViews>
    <sheetView showGridLines="0" tabSelected="1" zoomScale="70" zoomScaleNormal="70" zoomScaleSheetLayoutView="100" workbookViewId="0">
      <selection activeCell="K27" sqref="K27"/>
    </sheetView>
  </sheetViews>
  <sheetFormatPr defaultRowHeight="15" x14ac:dyDescent="0.25"/>
  <cols>
    <col min="1" max="1" width="41.7109375" style="8" customWidth="1"/>
    <col min="2" max="2" width="11.85546875" style="5" customWidth="1"/>
    <col min="3" max="3" width="12.28515625" style="5" customWidth="1"/>
    <col min="4" max="4" width="13.5703125" style="5" customWidth="1"/>
    <col min="5" max="6" width="13" style="5" customWidth="1"/>
    <col min="7" max="8" width="12.5703125" style="5" customWidth="1"/>
    <col min="9" max="10" width="14.42578125" style="5" customWidth="1"/>
    <col min="11" max="11" width="13.85546875" style="5" customWidth="1"/>
    <col min="12" max="12" width="13.85546875" style="5" hidden="1" customWidth="1"/>
    <col min="13" max="14" width="12.28515625" style="5" hidden="1" customWidth="1"/>
    <col min="15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ht="21.75" customHeight="1" thickBo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ht="26.25" customHeight="1" thickBot="1" x14ac:dyDescent="0.3">
      <c r="A5" s="9" t="s">
        <v>17</v>
      </c>
    </row>
    <row r="6" spans="1:28" ht="20.100000000000001" customHeight="1" thickBot="1" x14ac:dyDescent="0.3">
      <c r="A6" s="34"/>
      <c r="B6" s="54" t="s">
        <v>70</v>
      </c>
      <c r="C6" s="55"/>
      <c r="D6" s="37" t="s">
        <v>0</v>
      </c>
      <c r="E6" s="39"/>
      <c r="F6" s="37" t="s">
        <v>1</v>
      </c>
      <c r="G6" s="39"/>
      <c r="H6" s="37" t="s">
        <v>2</v>
      </c>
      <c r="I6" s="39"/>
      <c r="J6" s="37" t="s">
        <v>3</v>
      </c>
      <c r="K6" s="39"/>
      <c r="L6" s="37" t="s">
        <v>4</v>
      </c>
      <c r="M6" s="39"/>
      <c r="N6" s="37" t="s">
        <v>5</v>
      </c>
      <c r="O6" s="39"/>
      <c r="P6" s="37" t="s">
        <v>6</v>
      </c>
      <c r="Q6" s="39"/>
      <c r="R6" s="37" t="s">
        <v>7</v>
      </c>
      <c r="S6" s="39"/>
      <c r="T6" s="37" t="s">
        <v>8</v>
      </c>
      <c r="U6" s="39"/>
      <c r="V6" s="37" t="s">
        <v>9</v>
      </c>
      <c r="W6" s="39"/>
      <c r="X6" s="37" t="s">
        <v>10</v>
      </c>
      <c r="Y6" s="39"/>
      <c r="Z6" s="37" t="s">
        <v>11</v>
      </c>
      <c r="AA6" s="38"/>
      <c r="AB6" s="39"/>
    </row>
    <row r="7" spans="1:28" ht="27.75" customHeight="1" thickBot="1" x14ac:dyDescent="0.3">
      <c r="A7" s="35"/>
      <c r="B7" s="17" t="s">
        <v>42</v>
      </c>
      <c r="C7" s="7" t="s">
        <v>16</v>
      </c>
      <c r="D7" s="17" t="s">
        <v>42</v>
      </c>
      <c r="E7" s="7" t="s">
        <v>16</v>
      </c>
      <c r="F7" s="17" t="s">
        <v>42</v>
      </c>
      <c r="G7" s="7" t="s">
        <v>16</v>
      </c>
      <c r="H7" s="17" t="s">
        <v>42</v>
      </c>
      <c r="I7" s="7" t="s">
        <v>16</v>
      </c>
      <c r="J7" s="17" t="s">
        <v>42</v>
      </c>
      <c r="K7" s="7" t="s">
        <v>16</v>
      </c>
      <c r="L7" s="17" t="s">
        <v>42</v>
      </c>
      <c r="M7" s="7" t="s">
        <v>16</v>
      </c>
      <c r="N7" s="17" t="s">
        <v>42</v>
      </c>
      <c r="O7" s="7" t="s">
        <v>16</v>
      </c>
      <c r="P7" s="17" t="s">
        <v>42</v>
      </c>
      <c r="Q7" s="7" t="s">
        <v>16</v>
      </c>
      <c r="R7" s="17" t="s">
        <v>42</v>
      </c>
      <c r="S7" s="7" t="s">
        <v>16</v>
      </c>
      <c r="T7" s="17" t="s">
        <v>42</v>
      </c>
      <c r="U7" s="7" t="s">
        <v>16</v>
      </c>
      <c r="V7" s="17" t="s">
        <v>42</v>
      </c>
      <c r="W7" s="7" t="s">
        <v>16</v>
      </c>
      <c r="X7" s="17" t="s">
        <v>42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>
        <f>B8*5</f>
        <v>50</v>
      </c>
      <c r="AA8" s="3">
        <f>SUM(C8,E8,G8,I8,K8)</f>
        <v>50</v>
      </c>
      <c r="AB8" s="14">
        <f>(AA8/Z8)*100</f>
        <v>100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105</v>
      </c>
      <c r="D9" s="1">
        <v>105</v>
      </c>
      <c r="E9" s="1">
        <v>162</v>
      </c>
      <c r="F9" s="1">
        <v>105</v>
      </c>
      <c r="G9" s="1">
        <v>105</v>
      </c>
      <c r="H9" s="1">
        <v>105</v>
      </c>
      <c r="I9" s="1">
        <v>49</v>
      </c>
      <c r="J9" s="1">
        <v>105</v>
      </c>
      <c r="K9" s="1">
        <v>105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>
        <f>B9*5</f>
        <v>525</v>
      </c>
      <c r="AA9" s="3">
        <f>SUM(C9,E9,G9,I9,K9)</f>
        <v>526</v>
      </c>
      <c r="AB9" s="14">
        <f>(AA9/Z9)*100</f>
        <v>100.19047619047619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>
        <v>75</v>
      </c>
      <c r="I10" s="1">
        <v>60</v>
      </c>
      <c r="J10" s="1">
        <v>75</v>
      </c>
      <c r="K10" s="1">
        <v>76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ref="Z10:Z33" si="0">B10*5</f>
        <v>375</v>
      </c>
      <c r="AA10" s="3">
        <f>SUM(C10,E10,G10,I10,K10)</f>
        <v>366</v>
      </c>
      <c r="AB10" s="14">
        <f t="shared" ref="AB10:AB33" si="1">(AA10/Z10)*100</f>
        <v>97.6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>
        <v>15</v>
      </c>
      <c r="I11" s="1">
        <v>15</v>
      </c>
      <c r="J11" s="1">
        <v>15</v>
      </c>
      <c r="K11" s="1">
        <v>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75</v>
      </c>
      <c r="AA11" s="3">
        <f t="shared" ref="AA11:AA32" si="2">SUM(C11,E11,G11,I11,K11)</f>
        <v>75</v>
      </c>
      <c r="AB11" s="14">
        <f t="shared" si="1"/>
        <v>100</v>
      </c>
    </row>
    <row r="12" spans="1:28" ht="21" customHeight="1" thickBot="1" x14ac:dyDescent="0.3">
      <c r="A12" s="10" t="s">
        <v>90</v>
      </c>
      <c r="B12" s="1">
        <v>50</v>
      </c>
      <c r="C12" s="1">
        <v>125</v>
      </c>
      <c r="D12" s="1">
        <v>50</v>
      </c>
      <c r="E12" s="1">
        <v>125</v>
      </c>
      <c r="F12" s="1">
        <v>50</v>
      </c>
      <c r="G12" s="1">
        <v>110</v>
      </c>
      <c r="H12" s="1">
        <v>50</v>
      </c>
      <c r="I12" s="1">
        <v>110</v>
      </c>
      <c r="J12" s="1">
        <v>50</v>
      </c>
      <c r="K12" s="1">
        <v>125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250</v>
      </c>
      <c r="AA12" s="3">
        <f t="shared" si="2"/>
        <v>595</v>
      </c>
      <c r="AB12" s="14">
        <f t="shared" si="1"/>
        <v>238</v>
      </c>
    </row>
    <row r="13" spans="1:28" ht="18.75" customHeight="1" thickBot="1" x14ac:dyDescent="0.3">
      <c r="A13" s="10" t="s">
        <v>22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>
        <v>40</v>
      </c>
      <c r="I13" s="1">
        <v>30</v>
      </c>
      <c r="J13" s="1">
        <v>40</v>
      </c>
      <c r="K13" s="1">
        <v>40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200</v>
      </c>
      <c r="AA13" s="3">
        <f t="shared" si="2"/>
        <v>192</v>
      </c>
      <c r="AB13" s="14">
        <f t="shared" si="1"/>
        <v>96</v>
      </c>
    </row>
    <row r="14" spans="1:28" ht="20.100000000000001" customHeight="1" thickBot="1" x14ac:dyDescent="0.3">
      <c r="A14" s="10" t="s">
        <v>23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>
        <v>50</v>
      </c>
      <c r="I14" s="1">
        <v>55</v>
      </c>
      <c r="J14" s="1">
        <v>50</v>
      </c>
      <c r="K14" s="1">
        <v>52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250</v>
      </c>
      <c r="AA14" s="3">
        <f t="shared" si="2"/>
        <v>243</v>
      </c>
      <c r="AB14" s="14">
        <f t="shared" si="1"/>
        <v>97.2</v>
      </c>
    </row>
    <row r="15" spans="1:28" ht="20.100000000000001" customHeight="1" thickBot="1" x14ac:dyDescent="0.3">
      <c r="A15" s="10" t="s">
        <v>24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>
        <v>15</v>
      </c>
      <c r="K15" s="1">
        <v>15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75</v>
      </c>
      <c r="AA15" s="3">
        <f t="shared" si="2"/>
        <v>75</v>
      </c>
      <c r="AB15" s="14">
        <f t="shared" si="1"/>
        <v>100</v>
      </c>
    </row>
    <row r="16" spans="1:28" ht="20.100000000000001" customHeight="1" thickBot="1" x14ac:dyDescent="0.3">
      <c r="A16" s="10" t="s">
        <v>25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>
        <v>25</v>
      </c>
      <c r="I16" s="1">
        <v>25</v>
      </c>
      <c r="J16" s="1">
        <v>25</v>
      </c>
      <c r="K16" s="1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125</v>
      </c>
      <c r="AA16" s="3">
        <f t="shared" si="2"/>
        <v>128</v>
      </c>
      <c r="AB16" s="14">
        <f t="shared" si="1"/>
        <v>102.4</v>
      </c>
    </row>
    <row r="17" spans="1:28" ht="20.100000000000001" customHeight="1" thickBot="1" x14ac:dyDescent="0.3">
      <c r="A17" s="10" t="s">
        <v>26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>
        <v>30</v>
      </c>
      <c r="I17" s="1">
        <v>30</v>
      </c>
      <c r="J17" s="1">
        <v>30</v>
      </c>
      <c r="K17" s="1">
        <v>31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150</v>
      </c>
      <c r="AA17" s="3">
        <f t="shared" si="2"/>
        <v>153</v>
      </c>
      <c r="AB17" s="14">
        <f t="shared" si="1"/>
        <v>102</v>
      </c>
    </row>
    <row r="18" spans="1:28" ht="20.100000000000001" customHeight="1" thickBot="1" x14ac:dyDescent="0.3">
      <c r="A18" s="10" t="s">
        <v>27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>
        <v>27</v>
      </c>
      <c r="I18" s="1">
        <v>27</v>
      </c>
      <c r="J18" s="1">
        <v>27</v>
      </c>
      <c r="K18" s="1">
        <v>28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135</v>
      </c>
      <c r="AA18" s="3">
        <f t="shared" si="2"/>
        <v>132</v>
      </c>
      <c r="AB18" s="14">
        <f t="shared" si="1"/>
        <v>97.777777777777771</v>
      </c>
    </row>
    <row r="19" spans="1:28" ht="20.100000000000001" customHeight="1" thickBot="1" x14ac:dyDescent="0.3">
      <c r="A19" s="10" t="s">
        <v>28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>
        <v>50</v>
      </c>
      <c r="I19" s="1">
        <v>40</v>
      </c>
      <c r="J19" s="1">
        <v>50</v>
      </c>
      <c r="K19" s="1">
        <v>50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250</v>
      </c>
      <c r="AA19" s="3">
        <f t="shared" si="2"/>
        <v>250</v>
      </c>
      <c r="AB19" s="14">
        <f t="shared" si="1"/>
        <v>100</v>
      </c>
    </row>
    <row r="20" spans="1:28" ht="20.100000000000001" customHeight="1" thickBot="1" x14ac:dyDescent="0.3">
      <c r="A20" s="10" t="s">
        <v>29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20</v>
      </c>
      <c r="AA20" s="3">
        <f t="shared" si="2"/>
        <v>24</v>
      </c>
      <c r="AB20" s="14">
        <f t="shared" si="1"/>
        <v>120</v>
      </c>
    </row>
    <row r="21" spans="1:28" ht="20.100000000000001" customHeight="1" thickBot="1" x14ac:dyDescent="0.3">
      <c r="A21" s="10" t="s">
        <v>30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>
        <v>48</v>
      </c>
      <c r="I21" s="1">
        <v>48</v>
      </c>
      <c r="J21" s="1">
        <v>48</v>
      </c>
      <c r="K21" s="1">
        <v>48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240</v>
      </c>
      <c r="AA21" s="3">
        <f t="shared" si="2"/>
        <v>234</v>
      </c>
      <c r="AB21" s="14">
        <f t="shared" si="1"/>
        <v>97.5</v>
      </c>
    </row>
    <row r="22" spans="1:28" ht="20.100000000000001" customHeight="1" thickBot="1" x14ac:dyDescent="0.3">
      <c r="A22" s="10" t="s">
        <v>31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>
        <v>250</v>
      </c>
      <c r="I22" s="1">
        <v>212</v>
      </c>
      <c r="J22" s="1">
        <v>250</v>
      </c>
      <c r="K22" s="1">
        <v>263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1250</v>
      </c>
      <c r="AA22" s="3">
        <f t="shared" si="2"/>
        <v>1208</v>
      </c>
      <c r="AB22" s="14">
        <f t="shared" si="1"/>
        <v>96.64</v>
      </c>
    </row>
    <row r="23" spans="1:28" ht="19.5" customHeight="1" thickBot="1" x14ac:dyDescent="0.3">
      <c r="A23" s="10" t="s">
        <v>32</v>
      </c>
      <c r="B23" s="1">
        <v>100</v>
      </c>
      <c r="C23" s="1">
        <v>84</v>
      </c>
      <c r="D23" s="1">
        <v>100</v>
      </c>
      <c r="E23" s="1">
        <v>112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 t="shared" si="0"/>
        <v>500</v>
      </c>
      <c r="AA23" s="3">
        <f t="shared" si="2"/>
        <v>496</v>
      </c>
      <c r="AB23" s="14">
        <f>(AA23/Z23)*100</f>
        <v>99.2</v>
      </c>
    </row>
    <row r="24" spans="1:28" ht="20.100000000000001" customHeight="1" thickBot="1" x14ac:dyDescent="0.3">
      <c r="A24" s="10" t="s">
        <v>33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>
        <v>20</v>
      </c>
      <c r="I24" s="1">
        <v>18</v>
      </c>
      <c r="J24" s="1">
        <v>20</v>
      </c>
      <c r="K24" s="1">
        <v>24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 t="shared" si="0"/>
        <v>100</v>
      </c>
      <c r="AA24" s="3">
        <f t="shared" si="2"/>
        <v>104</v>
      </c>
      <c r="AB24" s="14">
        <f t="shared" si="1"/>
        <v>104</v>
      </c>
    </row>
    <row r="25" spans="1:28" ht="21" customHeight="1" thickBot="1" x14ac:dyDescent="0.3">
      <c r="A25" s="10" t="s">
        <v>85</v>
      </c>
      <c r="B25" s="1">
        <v>80</v>
      </c>
      <c r="C25" s="1">
        <v>4</v>
      </c>
      <c r="D25" s="1">
        <v>80</v>
      </c>
      <c r="E25" s="1">
        <v>5</v>
      </c>
      <c r="F25" s="1">
        <v>80</v>
      </c>
      <c r="G25" s="1">
        <v>5</v>
      </c>
      <c r="H25" s="1">
        <v>80</v>
      </c>
      <c r="I25" s="1">
        <v>5</v>
      </c>
      <c r="J25" s="1">
        <v>80</v>
      </c>
      <c r="K25" s="1">
        <v>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 t="shared" si="0"/>
        <v>400</v>
      </c>
      <c r="AA25" s="3">
        <f t="shared" si="2"/>
        <v>24</v>
      </c>
      <c r="AB25" s="14">
        <f t="shared" si="1"/>
        <v>6</v>
      </c>
    </row>
    <row r="26" spans="1:28" ht="20.100000000000001" customHeight="1" thickBot="1" x14ac:dyDescent="0.3">
      <c r="A26" s="10" t="s">
        <v>34</v>
      </c>
      <c r="B26" s="1">
        <v>64</v>
      </c>
      <c r="C26" s="1">
        <v>80</v>
      </c>
      <c r="D26" s="1">
        <v>64</v>
      </c>
      <c r="E26" s="1">
        <v>70</v>
      </c>
      <c r="F26" s="1">
        <v>64</v>
      </c>
      <c r="G26" s="1">
        <v>50</v>
      </c>
      <c r="H26" s="1">
        <v>64</v>
      </c>
      <c r="I26" s="1">
        <v>50</v>
      </c>
      <c r="J26" s="1">
        <v>64</v>
      </c>
      <c r="K26" s="1">
        <v>72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 t="shared" si="0"/>
        <v>320</v>
      </c>
      <c r="AA26" s="3">
        <f t="shared" si="2"/>
        <v>322</v>
      </c>
      <c r="AB26" s="14">
        <f t="shared" si="1"/>
        <v>100.62500000000001</v>
      </c>
    </row>
    <row r="27" spans="1:28" ht="20.100000000000001" customHeight="1" thickBot="1" x14ac:dyDescent="0.3">
      <c r="A27" s="10" t="s">
        <v>35</v>
      </c>
      <c r="B27" s="1">
        <v>70</v>
      </c>
      <c r="C27" s="1">
        <v>70</v>
      </c>
      <c r="D27" s="1">
        <v>70</v>
      </c>
      <c r="E27" s="1">
        <v>105</v>
      </c>
      <c r="F27" s="1">
        <v>70</v>
      </c>
      <c r="G27" s="1">
        <v>70</v>
      </c>
      <c r="H27" s="1">
        <v>70</v>
      </c>
      <c r="I27" s="1">
        <v>35</v>
      </c>
      <c r="J27" s="1">
        <v>70</v>
      </c>
      <c r="K27" s="1">
        <v>70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350</v>
      </c>
      <c r="AA27" s="3">
        <f t="shared" si="2"/>
        <v>350</v>
      </c>
      <c r="AB27" s="14">
        <f t="shared" si="1"/>
        <v>100</v>
      </c>
    </row>
    <row r="28" spans="1:28" ht="20.100000000000001" customHeight="1" thickBot="1" x14ac:dyDescent="0.3">
      <c r="A28" s="10" t="s">
        <v>36</v>
      </c>
      <c r="B28" s="1">
        <v>20</v>
      </c>
      <c r="C28" s="1">
        <v>20</v>
      </c>
      <c r="D28" s="1">
        <v>20</v>
      </c>
      <c r="E28" s="1">
        <v>20</v>
      </c>
      <c r="F28" s="1">
        <v>20</v>
      </c>
      <c r="G28" s="1">
        <v>20</v>
      </c>
      <c r="H28" s="1">
        <v>20</v>
      </c>
      <c r="I28" s="1">
        <v>16</v>
      </c>
      <c r="J28" s="1">
        <v>20</v>
      </c>
      <c r="K28" s="1">
        <v>20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 t="shared" si="0"/>
        <v>100</v>
      </c>
      <c r="AA28" s="3">
        <f t="shared" si="2"/>
        <v>96</v>
      </c>
      <c r="AB28" s="14">
        <f t="shared" si="1"/>
        <v>96</v>
      </c>
    </row>
    <row r="29" spans="1:28" ht="20.100000000000001" customHeight="1" thickBot="1" x14ac:dyDescent="0.3">
      <c r="A29" s="10" t="s">
        <v>37</v>
      </c>
      <c r="B29" s="1">
        <v>28</v>
      </c>
      <c r="C29" s="1">
        <v>28</v>
      </c>
      <c r="D29" s="1">
        <v>28</v>
      </c>
      <c r="E29" s="1">
        <v>28</v>
      </c>
      <c r="F29" s="1">
        <v>28</v>
      </c>
      <c r="G29" s="1">
        <v>39</v>
      </c>
      <c r="H29" s="1">
        <v>28</v>
      </c>
      <c r="I29" s="1">
        <v>12</v>
      </c>
      <c r="J29" s="1">
        <v>28</v>
      </c>
      <c r="K29" s="1">
        <v>32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140</v>
      </c>
      <c r="AA29" s="3">
        <f t="shared" si="2"/>
        <v>139</v>
      </c>
      <c r="AB29" s="14">
        <f t="shared" si="1"/>
        <v>99.285714285714292</v>
      </c>
    </row>
    <row r="30" spans="1:28" ht="20.100000000000001" customHeight="1" thickBot="1" x14ac:dyDescent="0.3">
      <c r="A30" s="10" t="s">
        <v>38</v>
      </c>
      <c r="B30" s="1">
        <v>10</v>
      </c>
      <c r="C30" s="1">
        <v>10</v>
      </c>
      <c r="D30" s="1">
        <v>10</v>
      </c>
      <c r="E30" s="1">
        <v>10</v>
      </c>
      <c r="F30" s="1">
        <v>10</v>
      </c>
      <c r="G30" s="1">
        <v>10</v>
      </c>
      <c r="H30" s="1">
        <v>10</v>
      </c>
      <c r="I30" s="1">
        <v>10</v>
      </c>
      <c r="J30" s="1">
        <v>10</v>
      </c>
      <c r="K30" s="1">
        <v>12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50</v>
      </c>
      <c r="AA30" s="3">
        <f t="shared" si="2"/>
        <v>52</v>
      </c>
      <c r="AB30" s="14">
        <f t="shared" si="1"/>
        <v>104</v>
      </c>
    </row>
    <row r="31" spans="1:28" ht="20.100000000000001" customHeight="1" thickBot="1" x14ac:dyDescent="0.3">
      <c r="A31" s="10" t="s">
        <v>39</v>
      </c>
      <c r="B31" s="1">
        <v>35</v>
      </c>
      <c r="C31" s="1">
        <v>40</v>
      </c>
      <c r="D31" s="1">
        <v>35</v>
      </c>
      <c r="E31" s="1">
        <v>40</v>
      </c>
      <c r="F31" s="1">
        <v>35</v>
      </c>
      <c r="G31" s="1">
        <v>20</v>
      </c>
      <c r="H31" s="1">
        <v>35</v>
      </c>
      <c r="I31" s="1">
        <v>35</v>
      </c>
      <c r="J31" s="1">
        <v>35</v>
      </c>
      <c r="K31" s="1">
        <v>40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175</v>
      </c>
      <c r="AA31" s="3">
        <f t="shared" si="2"/>
        <v>175</v>
      </c>
      <c r="AB31" s="14">
        <f t="shared" si="1"/>
        <v>100</v>
      </c>
    </row>
    <row r="32" spans="1:28" ht="20.100000000000001" customHeight="1" thickBot="1" x14ac:dyDescent="0.3">
      <c r="A32" s="10" t="s">
        <v>40</v>
      </c>
      <c r="B32" s="1">
        <v>35</v>
      </c>
      <c r="C32" s="1">
        <v>53</v>
      </c>
      <c r="D32" s="1">
        <v>35</v>
      </c>
      <c r="E32" s="1">
        <v>30</v>
      </c>
      <c r="F32" s="1">
        <v>35</v>
      </c>
      <c r="G32" s="1">
        <v>25</v>
      </c>
      <c r="H32" s="1">
        <v>35</v>
      </c>
      <c r="I32" s="1">
        <v>25</v>
      </c>
      <c r="J32" s="1">
        <v>35</v>
      </c>
      <c r="K32" s="1">
        <v>36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175</v>
      </c>
      <c r="AA32" s="3">
        <f t="shared" si="2"/>
        <v>169</v>
      </c>
      <c r="AB32" s="14">
        <f t="shared" si="1"/>
        <v>96.571428571428569</v>
      </c>
    </row>
    <row r="33" spans="1:28" ht="20.100000000000001" customHeight="1" thickBot="1" x14ac:dyDescent="0.3">
      <c r="A33" s="10" t="s">
        <v>41</v>
      </c>
      <c r="B33" s="1">
        <v>70</v>
      </c>
      <c r="C33" s="1">
        <v>70</v>
      </c>
      <c r="D33" s="1">
        <v>70</v>
      </c>
      <c r="E33" s="1">
        <v>70</v>
      </c>
      <c r="F33" s="1">
        <v>70</v>
      </c>
      <c r="G33" s="1">
        <v>70</v>
      </c>
      <c r="H33" s="1">
        <v>70</v>
      </c>
      <c r="I33" s="1">
        <v>70</v>
      </c>
      <c r="J33" s="1">
        <v>70</v>
      </c>
      <c r="K33" s="1">
        <v>72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350</v>
      </c>
      <c r="AA33" s="3">
        <f>SUM(C33,E33,G33,I33,K33)</f>
        <v>352</v>
      </c>
      <c r="AB33" s="14">
        <f t="shared" si="1"/>
        <v>100.57142857142858</v>
      </c>
    </row>
    <row r="34" spans="1:28" ht="20.100000000000001" customHeight="1" thickBot="1" x14ac:dyDescent="0.3">
      <c r="A34" s="10" t="s">
        <v>11</v>
      </c>
      <c r="B34" s="2">
        <f>SUM(B8:B33)</f>
        <v>1326</v>
      </c>
      <c r="C34" s="1">
        <f>SUM(C8:C33)</f>
        <v>1389</v>
      </c>
      <c r="D34" s="2">
        <f>SUM(D8:D33)</f>
        <v>1326</v>
      </c>
      <c r="E34" s="2">
        <f t="shared" ref="E34:I34" si="3">SUM(E8:E33)</f>
        <v>1469</v>
      </c>
      <c r="F34" s="2">
        <f>SUM(F8:F33)</f>
        <v>1326</v>
      </c>
      <c r="G34" s="2">
        <f>SUM(G8:G33)</f>
        <v>1185</v>
      </c>
      <c r="H34" s="2">
        <f>SUM(H8:H33)</f>
        <v>1326</v>
      </c>
      <c r="I34" s="1">
        <f t="shared" si="3"/>
        <v>1106</v>
      </c>
      <c r="J34" s="2">
        <f>SUM(J8:J33)</f>
        <v>1326</v>
      </c>
      <c r="K34" s="1">
        <f>SUM(K8:K33)</f>
        <v>1381</v>
      </c>
      <c r="L34" s="1"/>
      <c r="M34" s="2">
        <f t="shared" ref="M34:Y34" si="4">SUM(M8:M33)</f>
        <v>0</v>
      </c>
      <c r="N34" s="2"/>
      <c r="O34" s="2">
        <f t="shared" si="4"/>
        <v>0</v>
      </c>
      <c r="P34" s="2"/>
      <c r="Q34" s="2">
        <f>SUM(Q8:Q33)</f>
        <v>0</v>
      </c>
      <c r="R34" s="2"/>
      <c r="S34" s="2">
        <f t="shared" si="4"/>
        <v>0</v>
      </c>
      <c r="T34" s="2"/>
      <c r="U34" s="2">
        <f t="shared" si="4"/>
        <v>0</v>
      </c>
      <c r="V34" s="2"/>
      <c r="W34" s="1">
        <f t="shared" si="4"/>
        <v>0</v>
      </c>
      <c r="X34" s="1"/>
      <c r="Y34" s="1">
        <f t="shared" si="4"/>
        <v>0</v>
      </c>
      <c r="Z34" s="3">
        <f>B34*5</f>
        <v>6630</v>
      </c>
      <c r="AA34" s="3">
        <f>SUM(C34,E34,G34,I34,K34)</f>
        <v>6530</v>
      </c>
      <c r="AB34" s="14">
        <f>(AA34/Z34)*100</f>
        <v>98.491704374057321</v>
      </c>
    </row>
    <row r="35" spans="1:28" ht="42" customHeight="1" thickBot="1" x14ac:dyDescent="0.3">
      <c r="A35" s="27" t="s">
        <v>91</v>
      </c>
      <c r="B35" s="58" t="s">
        <v>84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60"/>
    </row>
    <row r="36" spans="1:28" ht="20.100000000000001" customHeight="1" x14ac:dyDescent="0.25">
      <c r="A36" s="43"/>
      <c r="B36" s="43"/>
      <c r="C36" s="43"/>
      <c r="D36" s="26"/>
    </row>
    <row r="37" spans="1:28" ht="30" customHeight="1" thickBot="1" x14ac:dyDescent="0.3">
      <c r="A37" s="36" t="s">
        <v>43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:28" ht="20.100000000000001" customHeight="1" thickBot="1" x14ac:dyDescent="0.3">
      <c r="A38" s="34"/>
      <c r="B38" s="54" t="s">
        <v>70</v>
      </c>
      <c r="C38" s="55"/>
      <c r="D38" s="37" t="s">
        <v>0</v>
      </c>
      <c r="E38" s="39"/>
      <c r="F38" s="37" t="s">
        <v>1</v>
      </c>
      <c r="G38" s="39"/>
      <c r="H38" s="37" t="s">
        <v>2</v>
      </c>
      <c r="I38" s="39"/>
      <c r="J38" s="37" t="s">
        <v>3</v>
      </c>
      <c r="K38" s="39"/>
      <c r="L38" s="37" t="s">
        <v>4</v>
      </c>
      <c r="M38" s="39"/>
      <c r="N38" s="37" t="s">
        <v>5</v>
      </c>
      <c r="O38" s="39"/>
      <c r="P38" s="37" t="s">
        <v>6</v>
      </c>
      <c r="Q38" s="39"/>
      <c r="R38" s="37" t="s">
        <v>7</v>
      </c>
      <c r="S38" s="39"/>
      <c r="T38" s="37" t="s">
        <v>8</v>
      </c>
      <c r="U38" s="39"/>
      <c r="V38" s="37" t="s">
        <v>9</v>
      </c>
      <c r="W38" s="39"/>
      <c r="X38" s="37" t="s">
        <v>10</v>
      </c>
      <c r="Y38" s="39"/>
      <c r="Z38" s="37" t="s">
        <v>11</v>
      </c>
      <c r="AA38" s="38"/>
      <c r="AB38" s="39"/>
    </row>
    <row r="39" spans="1:28" ht="27.75" customHeight="1" thickBot="1" x14ac:dyDescent="0.3">
      <c r="A39" s="35"/>
      <c r="B39" s="17" t="s">
        <v>42</v>
      </c>
      <c r="C39" s="7" t="s">
        <v>16</v>
      </c>
      <c r="D39" s="17" t="s">
        <v>42</v>
      </c>
      <c r="E39" s="7" t="s">
        <v>16</v>
      </c>
      <c r="F39" s="17" t="s">
        <v>42</v>
      </c>
      <c r="G39" s="7" t="s">
        <v>16</v>
      </c>
      <c r="H39" s="17" t="s">
        <v>42</v>
      </c>
      <c r="I39" s="7" t="s">
        <v>16</v>
      </c>
      <c r="J39" s="17" t="s">
        <v>42</v>
      </c>
      <c r="K39" s="7" t="s">
        <v>16</v>
      </c>
      <c r="L39" s="17" t="s">
        <v>42</v>
      </c>
      <c r="M39" s="7" t="s">
        <v>16</v>
      </c>
      <c r="N39" s="17" t="s">
        <v>42</v>
      </c>
      <c r="O39" s="7" t="s">
        <v>16</v>
      </c>
      <c r="P39" s="17" t="s">
        <v>42</v>
      </c>
      <c r="Q39" s="7" t="s">
        <v>16</v>
      </c>
      <c r="R39" s="17" t="s">
        <v>42</v>
      </c>
      <c r="S39" s="7" t="s">
        <v>16</v>
      </c>
      <c r="T39" s="17" t="s">
        <v>42</v>
      </c>
      <c r="U39" s="7" t="s">
        <v>16</v>
      </c>
      <c r="V39" s="17" t="s">
        <v>42</v>
      </c>
      <c r="W39" s="7" t="s">
        <v>16</v>
      </c>
      <c r="X39" s="17" t="s">
        <v>42</v>
      </c>
      <c r="Y39" s="7" t="s">
        <v>16</v>
      </c>
      <c r="Z39" s="7" t="s">
        <v>13</v>
      </c>
      <c r="AA39" s="7" t="s">
        <v>16</v>
      </c>
      <c r="AB39" s="12" t="s">
        <v>14</v>
      </c>
    </row>
    <row r="40" spans="1:28" ht="31.5" customHeight="1" thickBot="1" x14ac:dyDescent="0.3">
      <c r="A40" s="10" t="s">
        <v>87</v>
      </c>
      <c r="B40" s="1">
        <v>5</v>
      </c>
      <c r="C40" s="1">
        <v>30</v>
      </c>
      <c r="D40" s="1">
        <v>5</v>
      </c>
      <c r="E40" s="1">
        <v>30</v>
      </c>
      <c r="F40" s="1">
        <v>5</v>
      </c>
      <c r="G40" s="1">
        <v>30</v>
      </c>
      <c r="H40" s="1">
        <v>5</v>
      </c>
      <c r="I40" s="1">
        <v>30</v>
      </c>
      <c r="J40" s="1">
        <v>5</v>
      </c>
      <c r="K40" s="1">
        <v>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>
        <f>B40*5</f>
        <v>25</v>
      </c>
      <c r="AA40" s="3">
        <f>SUM(C40,E40,G40,I40,K40)</f>
        <v>150</v>
      </c>
      <c r="AB40" s="14">
        <f>(AA40/Z40)*100</f>
        <v>600</v>
      </c>
    </row>
    <row r="41" spans="1:28" ht="30.75" customHeight="1" thickBot="1" x14ac:dyDescent="0.3">
      <c r="A41" s="10" t="s">
        <v>86</v>
      </c>
      <c r="B41" s="1">
        <v>25</v>
      </c>
      <c r="C41" s="1">
        <v>0</v>
      </c>
      <c r="D41" s="1">
        <v>25</v>
      </c>
      <c r="E41" s="1">
        <v>0</v>
      </c>
      <c r="F41" s="1">
        <v>25</v>
      </c>
      <c r="G41" s="1">
        <v>0</v>
      </c>
      <c r="H41" s="1">
        <v>25</v>
      </c>
      <c r="I41" s="1">
        <v>0</v>
      </c>
      <c r="J41" s="1">
        <v>25</v>
      </c>
      <c r="K41" s="1"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 t="shared" ref="Z41:Z62" si="5">B41*5</f>
        <v>125</v>
      </c>
      <c r="AA41" s="3">
        <f t="shared" ref="AA41:AA62" si="6">SUM(C41,E41,G41,I41,K41)</f>
        <v>0</v>
      </c>
      <c r="AB41" s="14">
        <f t="shared" ref="AB41:AB61" si="7">(AA41/Z41)*100</f>
        <v>0</v>
      </c>
    </row>
    <row r="42" spans="1:28" ht="19.5" customHeight="1" thickBot="1" x14ac:dyDescent="0.3">
      <c r="A42" s="10" t="s">
        <v>44</v>
      </c>
      <c r="B42" s="1">
        <v>300</v>
      </c>
      <c r="C42" s="1">
        <v>308</v>
      </c>
      <c r="D42" s="1">
        <v>300</v>
      </c>
      <c r="E42" s="1">
        <v>308</v>
      </c>
      <c r="F42" s="1">
        <v>300</v>
      </c>
      <c r="G42" s="1">
        <v>288</v>
      </c>
      <c r="H42" s="1">
        <v>300</v>
      </c>
      <c r="I42" s="1">
        <v>300</v>
      </c>
      <c r="J42" s="1">
        <v>300</v>
      </c>
      <c r="K42" s="1">
        <v>300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si="5"/>
        <v>1500</v>
      </c>
      <c r="AA42" s="3">
        <f t="shared" si="6"/>
        <v>1504</v>
      </c>
      <c r="AB42" s="14">
        <f t="shared" si="7"/>
        <v>100.26666666666667</v>
      </c>
    </row>
    <row r="43" spans="1:28" ht="29.25" customHeight="1" thickBot="1" x14ac:dyDescent="0.3">
      <c r="A43" s="10" t="s">
        <v>45</v>
      </c>
      <c r="B43" s="1">
        <v>1200</v>
      </c>
      <c r="C43" s="1">
        <v>1220</v>
      </c>
      <c r="D43" s="1">
        <v>1200</v>
      </c>
      <c r="E43" s="1">
        <v>1220</v>
      </c>
      <c r="F43" s="1">
        <v>1200</v>
      </c>
      <c r="G43" s="1">
        <v>1140</v>
      </c>
      <c r="H43" s="1">
        <v>1200</v>
      </c>
      <c r="I43" s="1">
        <v>1060</v>
      </c>
      <c r="J43" s="1">
        <v>1200</v>
      </c>
      <c r="K43" s="1">
        <v>1164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6000</v>
      </c>
      <c r="AA43" s="3">
        <f t="shared" si="6"/>
        <v>5804</v>
      </c>
      <c r="AB43" s="14">
        <f t="shared" si="7"/>
        <v>96.733333333333334</v>
      </c>
    </row>
    <row r="44" spans="1:28" ht="32.25" customHeight="1" thickBot="1" x14ac:dyDescent="0.3">
      <c r="A44" s="10" t="s">
        <v>46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200</v>
      </c>
      <c r="I44" s="1">
        <v>200</v>
      </c>
      <c r="J44" s="1">
        <v>200</v>
      </c>
      <c r="K44" s="1">
        <v>200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1000</v>
      </c>
      <c r="AA44" s="3">
        <f t="shared" si="6"/>
        <v>1000</v>
      </c>
      <c r="AB44" s="14">
        <f t="shared" si="7"/>
        <v>100</v>
      </c>
    </row>
    <row r="45" spans="1:28" ht="30.75" customHeight="1" thickBot="1" x14ac:dyDescent="0.3">
      <c r="A45" s="10" t="s">
        <v>47</v>
      </c>
      <c r="B45" s="1">
        <v>220</v>
      </c>
      <c r="C45" s="1">
        <v>220</v>
      </c>
      <c r="D45" s="1">
        <v>220</v>
      </c>
      <c r="E45" s="1">
        <v>220</v>
      </c>
      <c r="F45" s="1">
        <v>220</v>
      </c>
      <c r="G45" s="1">
        <v>180</v>
      </c>
      <c r="H45" s="1">
        <v>220</v>
      </c>
      <c r="I45" s="1">
        <v>220</v>
      </c>
      <c r="J45" s="1">
        <v>220</v>
      </c>
      <c r="K45" s="1">
        <v>220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1100</v>
      </c>
      <c r="AA45" s="3">
        <f t="shared" si="6"/>
        <v>1060</v>
      </c>
      <c r="AB45" s="14">
        <f t="shared" si="7"/>
        <v>96.36363636363636</v>
      </c>
    </row>
    <row r="46" spans="1:28" ht="30.75" customHeight="1" thickBot="1" x14ac:dyDescent="0.3">
      <c r="A46" s="10" t="s">
        <v>48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14</v>
      </c>
      <c r="I46" s="1">
        <v>14</v>
      </c>
      <c r="J46" s="1">
        <v>14</v>
      </c>
      <c r="K46" s="1">
        <v>14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70</v>
      </c>
      <c r="AA46" s="3">
        <f t="shared" si="6"/>
        <v>70</v>
      </c>
      <c r="AB46" s="14">
        <f t="shared" si="7"/>
        <v>100</v>
      </c>
    </row>
    <row r="47" spans="1:28" ht="20.25" customHeight="1" thickBot="1" x14ac:dyDescent="0.3">
      <c r="A47" s="10" t="s">
        <v>49</v>
      </c>
      <c r="B47" s="1">
        <v>60</v>
      </c>
      <c r="C47" s="1">
        <v>60</v>
      </c>
      <c r="D47" s="1">
        <v>60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300</v>
      </c>
      <c r="AA47" s="3">
        <f t="shared" si="6"/>
        <v>300</v>
      </c>
      <c r="AB47" s="14">
        <f>(AA47/Z47)*100</f>
        <v>100</v>
      </c>
    </row>
    <row r="48" spans="1:28" ht="20.25" customHeight="1" thickBot="1" x14ac:dyDescent="0.3">
      <c r="A48" s="10" t="s">
        <v>50</v>
      </c>
      <c r="B48" s="1">
        <v>117</v>
      </c>
      <c r="C48" s="1">
        <v>139</v>
      </c>
      <c r="D48" s="1">
        <v>117</v>
      </c>
      <c r="E48" s="1">
        <v>108</v>
      </c>
      <c r="F48" s="1">
        <v>117</v>
      </c>
      <c r="G48" s="1">
        <v>108</v>
      </c>
      <c r="H48" s="1">
        <v>117</v>
      </c>
      <c r="I48" s="1">
        <v>117</v>
      </c>
      <c r="J48" s="1">
        <v>117</v>
      </c>
      <c r="K48" s="1">
        <v>117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585</v>
      </c>
      <c r="AA48" s="3">
        <f t="shared" si="6"/>
        <v>589</v>
      </c>
      <c r="AB48" s="14">
        <f t="shared" si="7"/>
        <v>100.68376068376068</v>
      </c>
    </row>
    <row r="49" spans="1:28" ht="31.5" customHeight="1" thickBot="1" x14ac:dyDescent="0.3">
      <c r="A49" s="10" t="s">
        <v>51</v>
      </c>
      <c r="B49" s="1">
        <v>150</v>
      </c>
      <c r="C49" s="1">
        <v>162</v>
      </c>
      <c r="D49" s="1">
        <v>150</v>
      </c>
      <c r="E49" s="1">
        <v>160</v>
      </c>
      <c r="F49" s="1">
        <v>150</v>
      </c>
      <c r="G49" s="1">
        <v>144</v>
      </c>
      <c r="H49" s="1">
        <v>150</v>
      </c>
      <c r="I49" s="1">
        <v>125</v>
      </c>
      <c r="J49" s="1">
        <v>150</v>
      </c>
      <c r="K49" s="1">
        <v>164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750</v>
      </c>
      <c r="AA49" s="3">
        <f t="shared" si="6"/>
        <v>755</v>
      </c>
      <c r="AB49" s="14">
        <f t="shared" si="7"/>
        <v>100.66666666666666</v>
      </c>
    </row>
    <row r="50" spans="1:28" ht="28.5" customHeight="1" thickBot="1" x14ac:dyDescent="0.3">
      <c r="A50" s="10" t="s">
        <v>52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>
        <v>70</v>
      </c>
      <c r="K50" s="1">
        <v>72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350</v>
      </c>
      <c r="AA50" s="3">
        <f t="shared" si="6"/>
        <v>352</v>
      </c>
      <c r="AB50" s="14">
        <f t="shared" si="7"/>
        <v>100.57142857142858</v>
      </c>
    </row>
    <row r="51" spans="1:28" ht="20.100000000000001" customHeight="1" thickBot="1" x14ac:dyDescent="0.3">
      <c r="A51" s="10" t="s">
        <v>53</v>
      </c>
      <c r="B51" s="1">
        <v>25</v>
      </c>
      <c r="C51" s="1">
        <v>25</v>
      </c>
      <c r="D51" s="1">
        <v>25</v>
      </c>
      <c r="E51" s="1">
        <v>25</v>
      </c>
      <c r="F51" s="1">
        <v>25</v>
      </c>
      <c r="G51" s="1">
        <v>25</v>
      </c>
      <c r="H51" s="1">
        <v>25</v>
      </c>
      <c r="I51" s="1">
        <v>25</v>
      </c>
      <c r="J51" s="1">
        <v>25</v>
      </c>
      <c r="K51" s="1">
        <v>28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125</v>
      </c>
      <c r="AA51" s="3">
        <f t="shared" si="6"/>
        <v>128</v>
      </c>
      <c r="AB51" s="14">
        <f t="shared" si="7"/>
        <v>102.4</v>
      </c>
    </row>
    <row r="52" spans="1:28" ht="20.100000000000001" customHeight="1" thickBot="1" x14ac:dyDescent="0.3">
      <c r="A52" s="10" t="s">
        <v>88</v>
      </c>
      <c r="B52" s="1">
        <v>4</v>
      </c>
      <c r="C52" s="1">
        <v>20</v>
      </c>
      <c r="D52" s="1">
        <v>4</v>
      </c>
      <c r="E52" s="1">
        <v>20</v>
      </c>
      <c r="F52" s="1">
        <v>4</v>
      </c>
      <c r="G52" s="1">
        <v>20</v>
      </c>
      <c r="H52" s="1">
        <v>4</v>
      </c>
      <c r="I52" s="1">
        <v>20</v>
      </c>
      <c r="J52" s="1">
        <v>4</v>
      </c>
      <c r="K52" s="1">
        <v>20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20</v>
      </c>
      <c r="AA52" s="3">
        <f t="shared" si="6"/>
        <v>100</v>
      </c>
      <c r="AB52" s="14">
        <f t="shared" si="7"/>
        <v>500</v>
      </c>
    </row>
    <row r="53" spans="1:28" ht="20.100000000000001" customHeight="1" thickBot="1" x14ac:dyDescent="0.3">
      <c r="A53" s="10" t="s">
        <v>54</v>
      </c>
      <c r="B53" s="1">
        <v>50</v>
      </c>
      <c r="C53" s="1">
        <v>50</v>
      </c>
      <c r="D53" s="1">
        <v>50</v>
      </c>
      <c r="E53" s="1">
        <v>52</v>
      </c>
      <c r="F53" s="1">
        <v>50</v>
      </c>
      <c r="G53" s="1">
        <v>50</v>
      </c>
      <c r="H53" s="1">
        <v>50</v>
      </c>
      <c r="I53" s="1">
        <v>50</v>
      </c>
      <c r="J53" s="1">
        <v>50</v>
      </c>
      <c r="K53" s="1">
        <v>50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250</v>
      </c>
      <c r="AA53" s="3">
        <f t="shared" si="6"/>
        <v>252</v>
      </c>
      <c r="AB53" s="14">
        <f t="shared" si="7"/>
        <v>100.8</v>
      </c>
    </row>
    <row r="54" spans="1:28" ht="36" customHeight="1" thickBot="1" x14ac:dyDescent="0.3">
      <c r="A54" s="10" t="s">
        <v>55</v>
      </c>
      <c r="B54" s="1">
        <v>80</v>
      </c>
      <c r="C54" s="1">
        <v>80</v>
      </c>
      <c r="D54" s="1">
        <v>80</v>
      </c>
      <c r="E54" s="1">
        <v>80</v>
      </c>
      <c r="F54" s="1">
        <v>80</v>
      </c>
      <c r="G54" s="1">
        <v>80</v>
      </c>
      <c r="H54" s="1">
        <v>80</v>
      </c>
      <c r="I54" s="1">
        <v>80</v>
      </c>
      <c r="J54" s="1">
        <v>80</v>
      </c>
      <c r="K54" s="1">
        <v>80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400</v>
      </c>
      <c r="AA54" s="3">
        <f t="shared" si="6"/>
        <v>400</v>
      </c>
      <c r="AB54" s="14">
        <f t="shared" si="7"/>
        <v>100</v>
      </c>
    </row>
    <row r="55" spans="1:28" ht="20.100000000000001" customHeight="1" thickBot="1" x14ac:dyDescent="0.3">
      <c r="A55" s="10" t="s">
        <v>56</v>
      </c>
      <c r="B55" s="1">
        <v>70</v>
      </c>
      <c r="C55" s="1">
        <v>63</v>
      </c>
      <c r="D55" s="1">
        <v>70</v>
      </c>
      <c r="E55" s="1">
        <v>63</v>
      </c>
      <c r="F55" s="1">
        <v>70</v>
      </c>
      <c r="G55" s="1">
        <v>63</v>
      </c>
      <c r="H55" s="1">
        <v>70</v>
      </c>
      <c r="I55" s="1">
        <v>63</v>
      </c>
      <c r="J55" s="1">
        <v>70</v>
      </c>
      <c r="K55" s="1">
        <v>63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350</v>
      </c>
      <c r="AA55" s="3">
        <f t="shared" si="6"/>
        <v>315</v>
      </c>
      <c r="AB55" s="14">
        <f t="shared" si="7"/>
        <v>90</v>
      </c>
    </row>
    <row r="56" spans="1:28" ht="31.5" customHeight="1" thickBot="1" x14ac:dyDescent="0.3">
      <c r="A56" s="10" t="s">
        <v>57</v>
      </c>
      <c r="B56" s="1">
        <v>12</v>
      </c>
      <c r="C56" s="1">
        <v>12</v>
      </c>
      <c r="D56" s="1">
        <v>12</v>
      </c>
      <c r="E56" s="1">
        <v>12</v>
      </c>
      <c r="F56" s="1">
        <v>12</v>
      </c>
      <c r="G56" s="1">
        <v>12</v>
      </c>
      <c r="H56" s="1">
        <v>12</v>
      </c>
      <c r="I56" s="1">
        <v>12</v>
      </c>
      <c r="J56" s="1">
        <v>12</v>
      </c>
      <c r="K56" s="1">
        <v>12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60</v>
      </c>
      <c r="AA56" s="3">
        <f t="shared" si="6"/>
        <v>60</v>
      </c>
      <c r="AB56" s="14">
        <f t="shared" si="7"/>
        <v>100</v>
      </c>
    </row>
    <row r="57" spans="1:28" ht="20.100000000000001" customHeight="1" thickBot="1" x14ac:dyDescent="0.3">
      <c r="A57" s="10" t="s">
        <v>58</v>
      </c>
      <c r="B57" s="1">
        <v>100</v>
      </c>
      <c r="C57" s="1">
        <v>100</v>
      </c>
      <c r="D57" s="1">
        <v>100</v>
      </c>
      <c r="E57" s="1">
        <v>100</v>
      </c>
      <c r="F57" s="1">
        <v>100</v>
      </c>
      <c r="G57" s="1">
        <v>78</v>
      </c>
      <c r="H57" s="1">
        <v>100</v>
      </c>
      <c r="I57" s="1">
        <v>100</v>
      </c>
      <c r="J57" s="1">
        <v>100</v>
      </c>
      <c r="K57" s="1">
        <v>104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500</v>
      </c>
      <c r="AA57" s="3">
        <f t="shared" si="6"/>
        <v>482</v>
      </c>
      <c r="AB57" s="14">
        <f t="shared" si="7"/>
        <v>96.399999999999991</v>
      </c>
    </row>
    <row r="58" spans="1:28" ht="20.100000000000001" customHeight="1" thickBot="1" x14ac:dyDescent="0.3">
      <c r="A58" s="10" t="s">
        <v>89</v>
      </c>
      <c r="B58" s="1">
        <v>10</v>
      </c>
      <c r="C58" s="1">
        <v>0</v>
      </c>
      <c r="D58" s="1">
        <v>10</v>
      </c>
      <c r="E58" s="1">
        <v>0</v>
      </c>
      <c r="F58" s="1">
        <v>10</v>
      </c>
      <c r="G58" s="1">
        <v>0</v>
      </c>
      <c r="H58" s="1">
        <v>10</v>
      </c>
      <c r="I58" s="1">
        <v>0</v>
      </c>
      <c r="J58" s="1">
        <v>10</v>
      </c>
      <c r="K58" s="1"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50</v>
      </c>
      <c r="AA58" s="3">
        <f t="shared" si="6"/>
        <v>0</v>
      </c>
      <c r="AB58" s="14">
        <f t="shared" si="7"/>
        <v>0</v>
      </c>
    </row>
    <row r="59" spans="1:28" ht="20.100000000000001" customHeight="1" thickBot="1" x14ac:dyDescent="0.3">
      <c r="A59" s="10" t="s">
        <v>59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25</v>
      </c>
      <c r="AA59" s="3">
        <f t="shared" si="6"/>
        <v>25</v>
      </c>
      <c r="AB59" s="14">
        <f t="shared" si="7"/>
        <v>100</v>
      </c>
    </row>
    <row r="60" spans="1:28" ht="20.100000000000001" customHeight="1" thickBot="1" x14ac:dyDescent="0.3">
      <c r="A60" s="10" t="s">
        <v>60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0</v>
      </c>
      <c r="H60" s="1">
        <v>3</v>
      </c>
      <c r="I60" s="1">
        <v>5</v>
      </c>
      <c r="J60" s="1">
        <v>3</v>
      </c>
      <c r="K60" s="1">
        <v>3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15</v>
      </c>
      <c r="AA60" s="3">
        <f t="shared" si="6"/>
        <v>14</v>
      </c>
      <c r="AB60" s="14">
        <f t="shared" si="7"/>
        <v>93.333333333333329</v>
      </c>
    </row>
    <row r="61" spans="1:28" ht="20.100000000000001" customHeight="1" thickBot="1" x14ac:dyDescent="0.3">
      <c r="A61" s="10" t="s">
        <v>61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2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>
        <f t="shared" si="5"/>
        <v>10</v>
      </c>
      <c r="AA61" s="3">
        <f t="shared" si="6"/>
        <v>10</v>
      </c>
      <c r="AB61" s="14">
        <f t="shared" si="7"/>
        <v>100</v>
      </c>
    </row>
    <row r="62" spans="1:28" ht="20.100000000000001" customHeight="1" thickBot="1" x14ac:dyDescent="0.3">
      <c r="A62" s="10" t="s">
        <v>82</v>
      </c>
      <c r="B62" s="1">
        <v>50</v>
      </c>
      <c r="C62" s="1">
        <v>2380</v>
      </c>
      <c r="D62" s="1">
        <v>50</v>
      </c>
      <c r="E62" s="1">
        <v>2613</v>
      </c>
      <c r="F62" s="1">
        <v>50</v>
      </c>
      <c r="G62" s="1">
        <v>1667</v>
      </c>
      <c r="H62" s="1">
        <v>50</v>
      </c>
      <c r="I62" s="1">
        <v>2110</v>
      </c>
      <c r="J62" s="1">
        <v>50</v>
      </c>
      <c r="K62" s="1">
        <v>2110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>
        <f t="shared" si="5"/>
        <v>250</v>
      </c>
      <c r="AA62" s="3">
        <f t="shared" si="6"/>
        <v>10880</v>
      </c>
      <c r="AB62" s="14">
        <f>(AA62/Z62)*100</f>
        <v>4352</v>
      </c>
    </row>
    <row r="63" spans="1:28" ht="20.100000000000001" customHeight="1" thickBot="1" x14ac:dyDescent="0.3">
      <c r="A63" s="10" t="s">
        <v>11</v>
      </c>
      <c r="B63" s="2">
        <f t="shared" ref="B63:I63" si="8">SUM(B40:B62)</f>
        <v>2772</v>
      </c>
      <c r="C63" s="2">
        <f t="shared" si="8"/>
        <v>5163</v>
      </c>
      <c r="D63" s="2">
        <f t="shared" si="8"/>
        <v>2772</v>
      </c>
      <c r="E63" s="2">
        <f t="shared" si="8"/>
        <v>5365</v>
      </c>
      <c r="F63" s="2">
        <f t="shared" si="8"/>
        <v>2772</v>
      </c>
      <c r="G63" s="1">
        <f t="shared" si="8"/>
        <v>4236</v>
      </c>
      <c r="H63" s="2">
        <f t="shared" si="8"/>
        <v>2772</v>
      </c>
      <c r="I63" s="1">
        <f t="shared" si="8"/>
        <v>4668</v>
      </c>
      <c r="J63" s="2">
        <f>SUM(J40:J62)</f>
        <v>2772</v>
      </c>
      <c r="K63" s="1">
        <f>SUM(K40:K62)</f>
        <v>4818</v>
      </c>
      <c r="L63" s="1"/>
      <c r="M63" s="2">
        <f t="shared" ref="M63:Y63" si="9">SUM(M40:M61)</f>
        <v>0</v>
      </c>
      <c r="N63" s="2"/>
      <c r="O63" s="1">
        <f t="shared" si="9"/>
        <v>0</v>
      </c>
      <c r="P63" s="1"/>
      <c r="Q63" s="1">
        <f>SUM(Q40:Q61)</f>
        <v>0</v>
      </c>
      <c r="R63" s="1"/>
      <c r="S63" s="2">
        <f t="shared" si="9"/>
        <v>0</v>
      </c>
      <c r="T63" s="2"/>
      <c r="U63" s="2">
        <f t="shared" si="9"/>
        <v>0</v>
      </c>
      <c r="V63" s="2"/>
      <c r="W63" s="2">
        <f t="shared" si="9"/>
        <v>0</v>
      </c>
      <c r="X63" s="2"/>
      <c r="Y63" s="2">
        <f t="shared" si="9"/>
        <v>0</v>
      </c>
      <c r="Z63" s="3">
        <f>B63*5</f>
        <v>13860</v>
      </c>
      <c r="AA63" s="3">
        <f>SUM(C63,E63,G63,I63,K63)</f>
        <v>24250</v>
      </c>
      <c r="AB63" s="14">
        <f>(AA63/Z63)*100</f>
        <v>174.96392496392497</v>
      </c>
    </row>
    <row r="64" spans="1:28" ht="64.5" customHeight="1" thickBot="1" x14ac:dyDescent="0.3">
      <c r="A64" s="27" t="s">
        <v>91</v>
      </c>
      <c r="B64" s="58" t="s">
        <v>83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60"/>
    </row>
    <row r="65" spans="1:28" ht="24.75" customHeight="1" x14ac:dyDescent="0.25">
      <c r="A65" s="11"/>
    </row>
    <row r="66" spans="1:28" ht="24.75" customHeight="1" thickBot="1" x14ac:dyDescent="0.3">
      <c r="A66" s="36" t="s">
        <v>62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8" ht="20.100000000000001" customHeight="1" thickBot="1" x14ac:dyDescent="0.3">
      <c r="A67" s="34"/>
      <c r="B67" s="54" t="s">
        <v>70</v>
      </c>
      <c r="C67" s="55"/>
      <c r="D67" s="54" t="s">
        <v>71</v>
      </c>
      <c r="E67" s="55"/>
      <c r="F67" s="54" t="s">
        <v>72</v>
      </c>
      <c r="G67" s="55"/>
      <c r="H67" s="54" t="s">
        <v>73</v>
      </c>
      <c r="I67" s="55"/>
      <c r="J67" s="54" t="s">
        <v>74</v>
      </c>
      <c r="K67" s="55"/>
      <c r="L67" s="54" t="s">
        <v>75</v>
      </c>
      <c r="M67" s="55"/>
      <c r="N67" s="54" t="s">
        <v>76</v>
      </c>
      <c r="O67" s="55"/>
      <c r="P67" s="54" t="s">
        <v>77</v>
      </c>
      <c r="Q67" s="55"/>
      <c r="R67" s="54" t="s">
        <v>78</v>
      </c>
      <c r="S67" s="55"/>
      <c r="T67" s="54" t="s">
        <v>79</v>
      </c>
      <c r="U67" s="55"/>
      <c r="V67" s="54" t="s">
        <v>80</v>
      </c>
      <c r="W67" s="55"/>
      <c r="X67" s="54" t="s">
        <v>81</v>
      </c>
      <c r="Y67" s="55"/>
      <c r="Z67" s="37" t="s">
        <v>11</v>
      </c>
      <c r="AA67" s="38"/>
      <c r="AB67" s="39"/>
    </row>
    <row r="68" spans="1:28" ht="27" customHeight="1" thickBot="1" x14ac:dyDescent="0.3">
      <c r="A68" s="35"/>
      <c r="B68" s="17" t="s">
        <v>42</v>
      </c>
      <c r="C68" s="7" t="s">
        <v>12</v>
      </c>
      <c r="D68" s="17" t="s">
        <v>42</v>
      </c>
      <c r="E68" s="7" t="s">
        <v>12</v>
      </c>
      <c r="F68" s="17" t="s">
        <v>42</v>
      </c>
      <c r="G68" s="7" t="s">
        <v>12</v>
      </c>
      <c r="H68" s="17" t="s">
        <v>42</v>
      </c>
      <c r="I68" s="7" t="s">
        <v>12</v>
      </c>
      <c r="J68" s="17" t="s">
        <v>42</v>
      </c>
      <c r="K68" s="7" t="s">
        <v>12</v>
      </c>
      <c r="L68" s="17" t="s">
        <v>42</v>
      </c>
      <c r="M68" s="7" t="s">
        <v>12</v>
      </c>
      <c r="N68" s="17" t="s">
        <v>42</v>
      </c>
      <c r="O68" s="7" t="s">
        <v>12</v>
      </c>
      <c r="P68" s="17" t="s">
        <v>42</v>
      </c>
      <c r="Q68" s="7" t="s">
        <v>12</v>
      </c>
      <c r="R68" s="17" t="s">
        <v>42</v>
      </c>
      <c r="S68" s="7" t="s">
        <v>12</v>
      </c>
      <c r="T68" s="17" t="s">
        <v>42</v>
      </c>
      <c r="U68" s="7" t="s">
        <v>12</v>
      </c>
      <c r="V68" s="17" t="s">
        <v>42</v>
      </c>
      <c r="W68" s="7" t="s">
        <v>12</v>
      </c>
      <c r="X68" s="17" t="s">
        <v>42</v>
      </c>
      <c r="Y68" s="7" t="s">
        <v>12</v>
      </c>
      <c r="Z68" s="4" t="s">
        <v>13</v>
      </c>
      <c r="AA68" s="4" t="s">
        <v>12</v>
      </c>
      <c r="AB68" s="4" t="s">
        <v>14</v>
      </c>
    </row>
    <row r="69" spans="1:28" ht="20.100000000000001" customHeight="1" thickBot="1" x14ac:dyDescent="0.3">
      <c r="A69" s="10" t="s">
        <v>63</v>
      </c>
      <c r="B69" s="1">
        <v>475</v>
      </c>
      <c r="C69" s="2">
        <v>452</v>
      </c>
      <c r="D69" s="1">
        <v>475</v>
      </c>
      <c r="E69" s="2">
        <v>438</v>
      </c>
      <c r="F69" s="1">
        <v>475</v>
      </c>
      <c r="G69" s="2">
        <v>443</v>
      </c>
      <c r="H69" s="1">
        <v>475</v>
      </c>
      <c r="I69" s="1">
        <v>449</v>
      </c>
      <c r="J69" s="1">
        <v>475</v>
      </c>
      <c r="K69" s="1">
        <v>476</v>
      </c>
      <c r="L69" s="1"/>
      <c r="M69" s="1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1"/>
      <c r="Z69" s="3">
        <f>B69*4</f>
        <v>1900</v>
      </c>
      <c r="AA69" s="3">
        <f>SUM(C69,E69,G69,I69)</f>
        <v>1782</v>
      </c>
      <c r="AB69" s="14">
        <f>(AA69/Z69)*100</f>
        <v>93.78947368421052</v>
      </c>
    </row>
    <row r="70" spans="1:28" ht="20.100000000000001" customHeight="1" thickBot="1" x14ac:dyDescent="0.3">
      <c r="A70" s="10" t="s">
        <v>11</v>
      </c>
      <c r="B70" s="2">
        <f>SUM(B69)</f>
        <v>475</v>
      </c>
      <c r="C70" s="2">
        <v>452</v>
      </c>
      <c r="D70" s="2">
        <f>SUM(D69)</f>
        <v>475</v>
      </c>
      <c r="E70" s="2">
        <v>438</v>
      </c>
      <c r="F70" s="2">
        <f>SUM(F69)</f>
        <v>475</v>
      </c>
      <c r="G70" s="2">
        <v>443</v>
      </c>
      <c r="H70" s="2">
        <f>SUM(H69)</f>
        <v>475</v>
      </c>
      <c r="I70" s="2">
        <v>449</v>
      </c>
      <c r="J70" s="2">
        <f>SUM(J69)</f>
        <v>475</v>
      </c>
      <c r="K70" s="2">
        <v>476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"/>
      <c r="Z70" s="3">
        <f>B70*4</f>
        <v>1900</v>
      </c>
      <c r="AA70" s="3">
        <f>SUM(C70,E70,G70,I70)</f>
        <v>1782</v>
      </c>
      <c r="AB70" s="14">
        <f t="shared" ref="AB70" si="10">(AA70/Z70)*100</f>
        <v>93.78947368421052</v>
      </c>
    </row>
    <row r="71" spans="1:28" ht="20.100000000000001" customHeight="1" x14ac:dyDescent="0.25">
      <c r="A71" s="11"/>
    </row>
    <row r="72" spans="1:28" ht="24" customHeight="1" thickBot="1" x14ac:dyDescent="0.3">
      <c r="A72" s="36" t="s">
        <v>67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28" ht="20.100000000000001" customHeight="1" thickBot="1" x14ac:dyDescent="0.3">
      <c r="A73" s="34"/>
      <c r="B73" s="54" t="s">
        <v>70</v>
      </c>
      <c r="C73" s="55"/>
      <c r="D73" s="54" t="s">
        <v>71</v>
      </c>
      <c r="E73" s="55"/>
      <c r="F73" s="54" t="s">
        <v>72</v>
      </c>
      <c r="G73" s="55"/>
      <c r="H73" s="54" t="s">
        <v>73</v>
      </c>
      <c r="I73" s="55"/>
      <c r="J73" s="54" t="s">
        <v>74</v>
      </c>
      <c r="K73" s="55"/>
      <c r="L73" s="54" t="s">
        <v>75</v>
      </c>
      <c r="M73" s="55"/>
      <c r="N73" s="54" t="s">
        <v>76</v>
      </c>
      <c r="O73" s="55"/>
      <c r="P73" s="54" t="s">
        <v>77</v>
      </c>
      <c r="Q73" s="55"/>
      <c r="R73" s="54" t="s">
        <v>78</v>
      </c>
      <c r="S73" s="55"/>
      <c r="T73" s="54" t="s">
        <v>79</v>
      </c>
      <c r="U73" s="55"/>
      <c r="V73" s="54" t="s">
        <v>80</v>
      </c>
      <c r="W73" s="55"/>
      <c r="X73" s="54" t="s">
        <v>81</v>
      </c>
      <c r="Y73" s="55"/>
      <c r="Z73" s="37" t="s">
        <v>11</v>
      </c>
      <c r="AA73" s="38"/>
      <c r="AB73" s="39"/>
    </row>
    <row r="74" spans="1:28" ht="25.5" customHeight="1" thickBot="1" x14ac:dyDescent="0.3">
      <c r="A74" s="35"/>
      <c r="B74" s="17" t="s">
        <v>42</v>
      </c>
      <c r="C74" s="7" t="s">
        <v>12</v>
      </c>
      <c r="D74" s="17" t="s">
        <v>42</v>
      </c>
      <c r="E74" s="7" t="s">
        <v>12</v>
      </c>
      <c r="F74" s="17" t="s">
        <v>42</v>
      </c>
      <c r="G74" s="7" t="s">
        <v>12</v>
      </c>
      <c r="H74" s="17" t="s">
        <v>42</v>
      </c>
      <c r="I74" s="7" t="s">
        <v>12</v>
      </c>
      <c r="J74" s="17" t="s">
        <v>42</v>
      </c>
      <c r="K74" s="7" t="s">
        <v>12</v>
      </c>
      <c r="L74" s="17" t="s">
        <v>42</v>
      </c>
      <c r="M74" s="7" t="s">
        <v>12</v>
      </c>
      <c r="N74" s="17" t="s">
        <v>42</v>
      </c>
      <c r="O74" s="7" t="s">
        <v>12</v>
      </c>
      <c r="P74" s="17" t="s">
        <v>42</v>
      </c>
      <c r="Q74" s="7" t="s">
        <v>12</v>
      </c>
      <c r="R74" s="17" t="s">
        <v>42</v>
      </c>
      <c r="S74" s="7" t="s">
        <v>12</v>
      </c>
      <c r="T74" s="17" t="s">
        <v>42</v>
      </c>
      <c r="U74" s="7" t="s">
        <v>12</v>
      </c>
      <c r="V74" s="17" t="s">
        <v>42</v>
      </c>
      <c r="W74" s="7" t="s">
        <v>12</v>
      </c>
      <c r="X74" s="17" t="s">
        <v>42</v>
      </c>
      <c r="Y74" s="7" t="s">
        <v>12</v>
      </c>
      <c r="Z74" s="12" t="s">
        <v>13</v>
      </c>
      <c r="AA74" s="12" t="s">
        <v>12</v>
      </c>
      <c r="AB74" s="4" t="s">
        <v>14</v>
      </c>
    </row>
    <row r="75" spans="1:28" ht="20.100000000000001" customHeight="1" thickBot="1" x14ac:dyDescent="0.3">
      <c r="A75" s="10" t="s">
        <v>64</v>
      </c>
      <c r="B75" s="32">
        <v>0.3</v>
      </c>
      <c r="C75" s="40">
        <v>0.37919999999999998</v>
      </c>
      <c r="D75" s="32">
        <v>0.3</v>
      </c>
      <c r="E75" s="47">
        <v>0.38890000000000002</v>
      </c>
      <c r="F75" s="32">
        <v>0.3</v>
      </c>
      <c r="G75" s="47">
        <v>0.36919999999999997</v>
      </c>
      <c r="H75" s="32">
        <v>0.3</v>
      </c>
      <c r="I75" s="47">
        <v>0.37859999999999999</v>
      </c>
      <c r="J75" s="32">
        <v>0.3</v>
      </c>
      <c r="K75" s="52">
        <v>0.23100000000000001</v>
      </c>
      <c r="L75" s="24"/>
      <c r="M75" s="47"/>
      <c r="N75" s="18"/>
      <c r="O75" s="47"/>
      <c r="P75" s="18"/>
      <c r="Q75" s="47"/>
      <c r="R75" s="18"/>
      <c r="S75" s="47"/>
      <c r="T75" s="18"/>
      <c r="U75" s="47"/>
      <c r="V75" s="18"/>
      <c r="W75" s="47"/>
      <c r="X75" s="18"/>
      <c r="Y75" s="47"/>
      <c r="Z75" s="49">
        <f>B75*4</f>
        <v>1.2</v>
      </c>
      <c r="AA75" s="56">
        <f>SUM(C75,E75,G75,I75)</f>
        <v>1.5159</v>
      </c>
      <c r="AB75" s="56">
        <f>(AA75/Z75)</f>
        <v>1.26325</v>
      </c>
    </row>
    <row r="76" spans="1:28" ht="20.100000000000001" customHeight="1" thickBot="1" x14ac:dyDescent="0.3">
      <c r="A76" s="10" t="s">
        <v>11</v>
      </c>
      <c r="B76" s="33"/>
      <c r="C76" s="42"/>
      <c r="D76" s="33"/>
      <c r="E76" s="48"/>
      <c r="F76" s="33"/>
      <c r="G76" s="48"/>
      <c r="H76" s="33"/>
      <c r="I76" s="48"/>
      <c r="J76" s="33"/>
      <c r="K76" s="53"/>
      <c r="L76" s="25"/>
      <c r="M76" s="48"/>
      <c r="N76" s="20"/>
      <c r="O76" s="48"/>
      <c r="P76" s="20"/>
      <c r="Q76" s="48"/>
      <c r="R76" s="20"/>
      <c r="S76" s="48"/>
      <c r="T76" s="20"/>
      <c r="U76" s="48"/>
      <c r="V76" s="20"/>
      <c r="W76" s="48"/>
      <c r="X76" s="20"/>
      <c r="Y76" s="48"/>
      <c r="Z76" s="50"/>
      <c r="AA76" s="57"/>
      <c r="AB76" s="57"/>
    </row>
    <row r="77" spans="1:28" ht="20.100000000000001" customHeight="1" x14ac:dyDescent="0.25">
      <c r="A77" s="11"/>
    </row>
    <row r="78" spans="1:28" ht="24" customHeight="1" thickBot="1" x14ac:dyDescent="0.3">
      <c r="A78" s="36" t="s">
        <v>68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ht="20.100000000000001" customHeight="1" thickBot="1" x14ac:dyDescent="0.3">
      <c r="A79" s="34"/>
      <c r="B79" s="54" t="s">
        <v>70</v>
      </c>
      <c r="C79" s="55"/>
      <c r="D79" s="54" t="s">
        <v>71</v>
      </c>
      <c r="E79" s="55"/>
      <c r="F79" s="54" t="s">
        <v>72</v>
      </c>
      <c r="G79" s="55"/>
      <c r="H79" s="54" t="s">
        <v>73</v>
      </c>
      <c r="I79" s="55"/>
      <c r="J79" s="54" t="s">
        <v>74</v>
      </c>
      <c r="K79" s="55"/>
      <c r="L79" s="54" t="s">
        <v>75</v>
      </c>
      <c r="M79" s="55"/>
      <c r="N79" s="54" t="s">
        <v>76</v>
      </c>
      <c r="O79" s="55"/>
      <c r="P79" s="54" t="s">
        <v>77</v>
      </c>
      <c r="Q79" s="55"/>
      <c r="R79" s="54" t="s">
        <v>78</v>
      </c>
      <c r="S79" s="55"/>
      <c r="T79" s="54" t="s">
        <v>79</v>
      </c>
      <c r="U79" s="55"/>
      <c r="V79" s="54" t="s">
        <v>80</v>
      </c>
      <c r="W79" s="55"/>
      <c r="X79" s="54" t="s">
        <v>81</v>
      </c>
      <c r="Y79" s="55"/>
      <c r="Z79" s="37" t="s">
        <v>11</v>
      </c>
      <c r="AA79" s="38"/>
      <c r="AB79" s="39"/>
    </row>
    <row r="80" spans="1:28" ht="30.75" customHeight="1" thickBot="1" x14ac:dyDescent="0.3">
      <c r="A80" s="35"/>
      <c r="B80" s="17" t="s">
        <v>42</v>
      </c>
      <c r="C80" s="7" t="s">
        <v>12</v>
      </c>
      <c r="D80" s="17" t="s">
        <v>42</v>
      </c>
      <c r="E80" s="7" t="s">
        <v>12</v>
      </c>
      <c r="F80" s="17" t="s">
        <v>42</v>
      </c>
      <c r="G80" s="7" t="s">
        <v>12</v>
      </c>
      <c r="H80" s="17" t="s">
        <v>42</v>
      </c>
      <c r="I80" s="7" t="s">
        <v>12</v>
      </c>
      <c r="J80" s="17" t="s">
        <v>42</v>
      </c>
      <c r="K80" s="7" t="s">
        <v>12</v>
      </c>
      <c r="L80" s="17" t="s">
        <v>42</v>
      </c>
      <c r="M80" s="7" t="s">
        <v>12</v>
      </c>
      <c r="N80" s="17" t="s">
        <v>42</v>
      </c>
      <c r="O80" s="7" t="s">
        <v>12</v>
      </c>
      <c r="P80" s="17" t="s">
        <v>42</v>
      </c>
      <c r="Q80" s="7" t="s">
        <v>12</v>
      </c>
      <c r="R80" s="17" t="s">
        <v>42</v>
      </c>
      <c r="S80" s="7" t="s">
        <v>12</v>
      </c>
      <c r="T80" s="17" t="s">
        <v>42</v>
      </c>
      <c r="U80" s="7" t="s">
        <v>12</v>
      </c>
      <c r="V80" s="17" t="s">
        <v>42</v>
      </c>
      <c r="W80" s="7" t="s">
        <v>12</v>
      </c>
      <c r="X80" s="17" t="s">
        <v>42</v>
      </c>
      <c r="Y80" s="7" t="s">
        <v>12</v>
      </c>
      <c r="Z80" s="12" t="s">
        <v>13</v>
      </c>
      <c r="AA80" s="12" t="s">
        <v>12</v>
      </c>
      <c r="AB80" s="12" t="s">
        <v>14</v>
      </c>
    </row>
    <row r="81" spans="1:28" ht="20.25" customHeight="1" thickBot="1" x14ac:dyDescent="0.3">
      <c r="A81" s="13" t="s">
        <v>65</v>
      </c>
      <c r="B81" s="29">
        <v>0.7</v>
      </c>
      <c r="C81" s="47">
        <v>0.99539999999999995</v>
      </c>
      <c r="D81" s="29">
        <v>0.7</v>
      </c>
      <c r="E81" s="47">
        <v>0.91720000000000002</v>
      </c>
      <c r="F81" s="29">
        <v>0.7</v>
      </c>
      <c r="G81" s="47">
        <v>0.97509999999999997</v>
      </c>
      <c r="H81" s="29">
        <v>0.7</v>
      </c>
      <c r="I81" s="47">
        <v>0.91930000000000001</v>
      </c>
      <c r="J81" s="29">
        <v>0.7</v>
      </c>
      <c r="K81" s="47"/>
      <c r="L81" s="18"/>
      <c r="M81" s="47"/>
      <c r="N81" s="18"/>
      <c r="O81" s="47"/>
      <c r="P81" s="18"/>
      <c r="Q81" s="40"/>
      <c r="R81" s="21"/>
      <c r="S81" s="40"/>
      <c r="T81" s="21"/>
      <c r="U81" s="40"/>
      <c r="V81" s="21"/>
      <c r="W81" s="40"/>
      <c r="X81" s="21"/>
      <c r="Y81" s="47"/>
      <c r="Z81" s="44">
        <f>B81*4</f>
        <v>2.8</v>
      </c>
      <c r="AA81" s="44">
        <f>SUM(C81,E81,G81,I81)</f>
        <v>3.8069999999999995</v>
      </c>
      <c r="AB81" s="44">
        <f>(AA81/Z81)</f>
        <v>1.3596428571428572</v>
      </c>
    </row>
    <row r="82" spans="1:28" ht="20.100000000000001" customHeight="1" thickBot="1" x14ac:dyDescent="0.3">
      <c r="A82" s="10" t="s">
        <v>66</v>
      </c>
      <c r="B82" s="30"/>
      <c r="C82" s="51"/>
      <c r="D82" s="30"/>
      <c r="E82" s="51"/>
      <c r="F82" s="30"/>
      <c r="G82" s="51"/>
      <c r="H82" s="30"/>
      <c r="I82" s="51"/>
      <c r="J82" s="30"/>
      <c r="K82" s="51"/>
      <c r="L82" s="19"/>
      <c r="M82" s="51"/>
      <c r="N82" s="19"/>
      <c r="O82" s="51"/>
      <c r="P82" s="19"/>
      <c r="Q82" s="41"/>
      <c r="R82" s="23"/>
      <c r="S82" s="41"/>
      <c r="T82" s="23"/>
      <c r="U82" s="41"/>
      <c r="V82" s="23"/>
      <c r="W82" s="41"/>
      <c r="X82" s="23"/>
      <c r="Y82" s="51"/>
      <c r="Z82" s="45"/>
      <c r="AA82" s="45"/>
      <c r="AB82" s="45"/>
    </row>
    <row r="83" spans="1:28" ht="20.100000000000001" customHeight="1" thickBot="1" x14ac:dyDescent="0.3">
      <c r="A83" s="10" t="s">
        <v>11</v>
      </c>
      <c r="B83" s="31"/>
      <c r="C83" s="48"/>
      <c r="D83" s="31"/>
      <c r="E83" s="48"/>
      <c r="F83" s="31"/>
      <c r="G83" s="48"/>
      <c r="H83" s="31"/>
      <c r="I83" s="48"/>
      <c r="J83" s="31"/>
      <c r="K83" s="48"/>
      <c r="L83" s="20"/>
      <c r="M83" s="48"/>
      <c r="N83" s="20"/>
      <c r="O83" s="48"/>
      <c r="P83" s="20"/>
      <c r="Q83" s="42"/>
      <c r="R83" s="22"/>
      <c r="S83" s="42"/>
      <c r="T83" s="22"/>
      <c r="U83" s="42"/>
      <c r="V83" s="22"/>
      <c r="W83" s="42"/>
      <c r="X83" s="22"/>
      <c r="Y83" s="48"/>
      <c r="Z83" s="46"/>
      <c r="AA83" s="46"/>
      <c r="AB83" s="46"/>
    </row>
    <row r="84" spans="1:28" ht="20.100000000000001" customHeight="1" x14ac:dyDescent="0.25">
      <c r="A84" s="11"/>
    </row>
    <row r="85" spans="1:28" ht="24" customHeight="1" x14ac:dyDescent="0.25">
      <c r="A85" s="28" t="s">
        <v>15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</row>
    <row r="86" spans="1:28" ht="24" customHeight="1" x14ac:dyDescent="0.25">
      <c r="A86" s="16" t="s">
        <v>92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</sheetData>
  <mergeCells count="119">
    <mergeCell ref="A3:AB4"/>
    <mergeCell ref="V73:W73"/>
    <mergeCell ref="X73:Y73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L73:M73"/>
    <mergeCell ref="X38:Y38"/>
    <mergeCell ref="N6:O6"/>
    <mergeCell ref="P6:Q6"/>
    <mergeCell ref="R6:S6"/>
    <mergeCell ref="T6:U6"/>
    <mergeCell ref="V6:W6"/>
    <mergeCell ref="T67:U67"/>
    <mergeCell ref="A38:A39"/>
    <mergeCell ref="N38:O38"/>
    <mergeCell ref="V67:W67"/>
    <mergeCell ref="X67:Y67"/>
    <mergeCell ref="B35:AB35"/>
    <mergeCell ref="B64:AB64"/>
    <mergeCell ref="R67:S67"/>
    <mergeCell ref="J6:K6"/>
    <mergeCell ref="L6:M6"/>
    <mergeCell ref="A37:AB37"/>
    <mergeCell ref="X6:Y6"/>
    <mergeCell ref="J67:K67"/>
    <mergeCell ref="L67:M67"/>
    <mergeCell ref="B6:C6"/>
    <mergeCell ref="D6:E6"/>
    <mergeCell ref="F6:G6"/>
    <mergeCell ref="H6:I6"/>
    <mergeCell ref="T38:U38"/>
    <mergeCell ref="V38:W38"/>
    <mergeCell ref="P38:Q38"/>
    <mergeCell ref="R38:S38"/>
    <mergeCell ref="B38:C38"/>
    <mergeCell ref="D38:E38"/>
    <mergeCell ref="F38:G38"/>
    <mergeCell ref="H38:I38"/>
    <mergeCell ref="J38:K38"/>
    <mergeCell ref="L38:M38"/>
    <mergeCell ref="H67:I67"/>
    <mergeCell ref="B73:C73"/>
    <mergeCell ref="D75:D76"/>
    <mergeCell ref="F75:F76"/>
    <mergeCell ref="J73:K73"/>
    <mergeCell ref="C75:C76"/>
    <mergeCell ref="J75:J76"/>
    <mergeCell ref="G75:G76"/>
    <mergeCell ref="E75:E76"/>
    <mergeCell ref="E81:E83"/>
    <mergeCell ref="T73:U73"/>
    <mergeCell ref="A66:AB66"/>
    <mergeCell ref="N67:O67"/>
    <mergeCell ref="AA75:AA76"/>
    <mergeCell ref="AB75:AB76"/>
    <mergeCell ref="D73:E73"/>
    <mergeCell ref="F73:G73"/>
    <mergeCell ref="H73:I73"/>
    <mergeCell ref="P67:Q67"/>
    <mergeCell ref="W75:W76"/>
    <mergeCell ref="D81:D83"/>
    <mergeCell ref="J81:J83"/>
    <mergeCell ref="S81:S83"/>
    <mergeCell ref="S75:S76"/>
    <mergeCell ref="Y81:Y83"/>
    <mergeCell ref="Z81:Z83"/>
    <mergeCell ref="AA81:AA83"/>
    <mergeCell ref="B67:C67"/>
    <mergeCell ref="D67:E67"/>
    <mergeCell ref="F67:G67"/>
    <mergeCell ref="R73:S73"/>
    <mergeCell ref="N73:O73"/>
    <mergeCell ref="P73:Q73"/>
    <mergeCell ref="Q75:Q76"/>
    <mergeCell ref="W81:W83"/>
    <mergeCell ref="G81:G83"/>
    <mergeCell ref="M75:M76"/>
    <mergeCell ref="K81:K83"/>
    <mergeCell ref="M81:M83"/>
    <mergeCell ref="O81:O83"/>
    <mergeCell ref="O75:O76"/>
    <mergeCell ref="U75:U76"/>
    <mergeCell ref="K75:K76"/>
    <mergeCell ref="I75:I76"/>
    <mergeCell ref="H75:H76"/>
    <mergeCell ref="A85:Y85"/>
    <mergeCell ref="B81:B83"/>
    <mergeCell ref="B75:B76"/>
    <mergeCell ref="A6:A7"/>
    <mergeCell ref="A72:AB72"/>
    <mergeCell ref="A78:AB78"/>
    <mergeCell ref="Z79:AB79"/>
    <mergeCell ref="Z73:AB73"/>
    <mergeCell ref="A79:A80"/>
    <mergeCell ref="A73:A74"/>
    <mergeCell ref="Q81:Q83"/>
    <mergeCell ref="Z6:AB6"/>
    <mergeCell ref="A36:C36"/>
    <mergeCell ref="Z67:AB67"/>
    <mergeCell ref="Z38:AB38"/>
    <mergeCell ref="A67:A68"/>
    <mergeCell ref="AB81:AB83"/>
    <mergeCell ref="Y75:Y76"/>
    <mergeCell ref="Z75:Z76"/>
    <mergeCell ref="C81:C83"/>
    <mergeCell ref="F81:F83"/>
    <mergeCell ref="H81:H83"/>
    <mergeCell ref="I81:I83"/>
    <mergeCell ref="U81:U83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6" fitToHeight="0" orientation="portrait" r:id="rId1"/>
  <headerFooter>
    <oddFooter>&amp;RPágina &amp;P/&amp;N</oddFooter>
  </headerFooter>
  <rowBreaks count="2" manualBreakCount="2">
    <brk id="36" max="16383" man="1"/>
    <brk id="7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Beatriz Fátima Freitas da Silva</cp:lastModifiedBy>
  <cp:revision/>
  <cp:lastPrinted>2025-02-13T20:08:33Z</cp:lastPrinted>
  <dcterms:created xsi:type="dcterms:W3CDTF">2020-12-14T19:05:34Z</dcterms:created>
  <dcterms:modified xsi:type="dcterms:W3CDTF">2025-06-10T18:25:41Z</dcterms:modified>
  <cp:category/>
  <cp:contentStatus/>
</cp:coreProperties>
</file>