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1. Atividades e Resultados - Planilha de Produção\Relatório de Atividades Hospitalar\2025\"/>
    </mc:Choice>
  </mc:AlternateContent>
  <xr:revisionPtr revIDLastSave="0" documentId="13_ncr:1_{06FAE23B-8691-4096-A6B0-05EF7057A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Resultados'!$A$1:$AB$87</definedName>
    <definedName name="_xlnm.Print_Titles" localSheetId="0">'Atividades e Resultados'!$1:$4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3" i="2" l="1"/>
  <c r="J63" i="2"/>
  <c r="K63" i="2"/>
  <c r="L63" i="2"/>
  <c r="AA81" i="2"/>
  <c r="Z81" i="2"/>
  <c r="Z75" i="2"/>
  <c r="Z69" i="2"/>
  <c r="AA69" i="2"/>
  <c r="AA70" i="2"/>
  <c r="AA75" i="2"/>
  <c r="Z70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40" i="2"/>
  <c r="AB8" i="2"/>
  <c r="AA17" i="2"/>
  <c r="AA9" i="2"/>
  <c r="AA10" i="2"/>
  <c r="AA11" i="2"/>
  <c r="AA12" i="2"/>
  <c r="AA13" i="2"/>
  <c r="AA14" i="2"/>
  <c r="AA15" i="2"/>
  <c r="AA16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8" i="2"/>
  <c r="Z34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8" i="2"/>
  <c r="L70" i="2"/>
  <c r="M63" i="2" l="1"/>
  <c r="L34" i="2"/>
  <c r="AB62" i="2"/>
  <c r="AB63" i="2" l="1"/>
  <c r="J70" i="2"/>
  <c r="C34" i="2" l="1"/>
  <c r="K34" i="2"/>
  <c r="AB34" i="2" s="1"/>
  <c r="J34" i="2"/>
  <c r="AB9" i="2"/>
  <c r="AB75" i="2"/>
  <c r="B34" i="2"/>
  <c r="AB81" i="2"/>
  <c r="AB69" i="2"/>
  <c r="AB47" i="2"/>
  <c r="H63" i="2"/>
  <c r="F63" i="2"/>
  <c r="D63" i="2"/>
  <c r="AB70" i="2"/>
  <c r="AB41" i="2"/>
  <c r="AB42" i="2"/>
  <c r="AB43" i="2"/>
  <c r="AB44" i="2"/>
  <c r="AB45" i="2"/>
  <c r="AB46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40" i="2"/>
  <c r="I63" i="2"/>
  <c r="G63" i="2"/>
  <c r="E63" i="2"/>
  <c r="C63" i="2"/>
  <c r="B63" i="2"/>
  <c r="AB13" i="2" l="1"/>
  <c r="AB23" i="2"/>
  <c r="AB25" i="2"/>
  <c r="AB31" i="2"/>
  <c r="AB18" i="2" l="1"/>
  <c r="AB32" i="2"/>
  <c r="AB20" i="2"/>
  <c r="AB30" i="2"/>
  <c r="AB19" i="2"/>
  <c r="AB12" i="2"/>
  <c r="AB11" i="2"/>
  <c r="AB22" i="2"/>
  <c r="AB10" i="2"/>
  <c r="AB33" i="2"/>
  <c r="AB21" i="2"/>
  <c r="AB29" i="2"/>
  <c r="AB17" i="2"/>
  <c r="AB28" i="2"/>
  <c r="AB16" i="2"/>
  <c r="AB27" i="2"/>
  <c r="AB15" i="2"/>
  <c r="AB24" i="2"/>
  <c r="AB26" i="2"/>
  <c r="AB14" i="2"/>
  <c r="H34" i="2"/>
  <c r="H70" i="2"/>
  <c r="F70" i="2"/>
  <c r="F34" i="2"/>
  <c r="D70" i="2"/>
  <c r="D34" i="2"/>
  <c r="G34" i="2"/>
  <c r="Q63" i="2" l="1"/>
  <c r="Q34" i="2"/>
  <c r="I34" i="2" l="1"/>
  <c r="O63" i="2" l="1"/>
  <c r="S63" i="2"/>
  <c r="U63" i="2"/>
  <c r="W63" i="2"/>
  <c r="Y63" i="2"/>
  <c r="M34" i="2"/>
  <c r="O34" i="2"/>
  <c r="S34" i="2"/>
  <c r="U34" i="2"/>
  <c r="W34" i="2"/>
  <c r="Y34" i="2"/>
  <c r="E34" i="2"/>
  <c r="B70" i="2" l="1"/>
</calcChain>
</file>

<file path=xl/sharedStrings.xml><?xml version="1.0" encoding="utf-8"?>
<sst xmlns="http://schemas.openxmlformats.org/spreadsheetml/2006/main" count="270" uniqueCount="93">
  <si>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</si>
  <si>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</si>
  <si>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</si>
  <si>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</si>
  <si>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</si>
  <si>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</si>
  <si>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</si>
  <si>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</si>
  <si>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</si>
  <si>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</si>
  <si>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</si>
  <si>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</si>
  <si>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</si>
  <si>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</si>
  <si>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</si>
  <si>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</si>
  <si>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</si>
  <si>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</si>
  <si>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</si>
  <si>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</si>
  <si>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</si>
  <si>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</si>
  <si>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</si>
  <si>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</si>
  <si>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</si>
  <si>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</si>
  <si>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</si>
  <si>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</si>
  <si>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</si>
  <si>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</si>
  <si>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</si>
  <si>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</si>
  <si>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</si>
  <si>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</si>
  <si>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</si>
  <si>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</si>
  <si>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</si>
  <si>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</si>
  <si>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</si>
  <si>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</si>
  <si>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</si>
  <si>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</si>
  <si>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</si>
  <si>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</si>
  <si>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</si>
  <si>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</si>
  <si>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</si>
  <si>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</si>
  <si>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</si>
  <si>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</si>
  <si>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</si>
  <si>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</si>
  <si>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</si>
  <si>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</si>
  <si>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</si>
  <si>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</si>
  <si>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</si>
  <si>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</si>
  <si>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</si>
  <si>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</si>
  <si>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</si>
  <si>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</si>
  <si>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</si>
  <si>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</si>
  <si>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</si>
  <si>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</si>
  <si>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</si>
  <si>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</si>
  <si>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</si>
  <si>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HOSPITAL MUNICIPAL DR. JOSÉ DE CARVALHO FLORENCE - 2025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</si>
  <si>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</si>
  <si>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</si>
  <si>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</si>
  <si>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</si>
  <si>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</si>
  <si>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</si>
  <si>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</si>
  <si>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</si>
  <si>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</si>
  <si>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</si>
  <si>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</si>
  <si>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</si>
  <si>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PROCEDIMENTO COM FINALIDADE DIAGNÓSTICA POR TESTE RÁPIDO</t>
  </si>
  <si>
    <t xml:space="preserve">Trocas realizadas em acordo com a secretaria de saúde:
- Punção Aspirativa de Mama por Agulha Fina: oferta de 25 vagas para Punção Aspirativa de Mama por Agulha Grossa.
- Troca da oferta de 10 vagas de Manometria pela oferta de 10 vagas de BERA.  </t>
  </si>
  <si>
    <t>Troca realizada em acordo com a secretaria de saúde:
- Ortopedia avaliação cirúrgica sendo ofertado como ortopedia consultas especializadas.</t>
  </si>
  <si>
    <t>ORTOPEDIA AVALIAÇÃO CIRÚRGICA *</t>
  </si>
  <si>
    <t>PUNÇÃO ASPIRATIVA DE MAMA POR AGULHA FINA *</t>
  </si>
  <si>
    <t>PUNÇÃO ASPIRATIVA DE MAMA POR AGULHA GROSSA *</t>
  </si>
  <si>
    <t>POTENCIAL EVOCADO AUDITIVO - BERA *</t>
  </si>
  <si>
    <t>MANOMETRIA *</t>
  </si>
  <si>
    <t>ORTOPEDIA CONSULTAS ESPECIALIZADAS *</t>
  </si>
  <si>
    <t>* OBSERVAÇÃO</t>
  </si>
  <si>
    <t>Atualizado em: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</si>
</sst>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164" fontId="22" fillId="0" borderId="0" applyBorder="0" applyProtection="0"/>
    <xf numFmtId="9" fontId="22" fillId="0" borderId="0" applyBorder="0" applyProtection="0"/>
    <xf numFmtId="9" fontId="22" fillId="0" borderId="0" applyBorder="0" applyProtection="0"/>
  </cellStyleXfs>
  <cellXfs count="60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0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8" fillId="0" borderId="17" xfId="0" applyFont="1" applyBorder="1" applyAlignment="1">
      <alignment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10" fontId="16" fillId="0" borderId="12" xfId="42" applyNumberFormat="1" applyFont="1" applyBorder="1" applyAlignment="1">
      <alignment horizontal="center" vertical="center" wrapText="1"/>
    </xf>
    <xf numFmtId="10" fontId="16" fillId="0" borderId="13" xfId="42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16" fillId="0" borderId="12" xfId="0" applyNumberFormat="1" applyFont="1" applyBorder="1" applyAlignment="1">
      <alignment horizontal="center" vertical="center" wrapText="1"/>
    </xf>
    <xf numFmtId="10" fontId="16" fillId="0" borderId="19" xfId="0" applyNumberFormat="1" applyFont="1" applyBorder="1" applyAlignment="1">
      <alignment horizontal="center" vertical="center" wrapText="1"/>
    </xf>
    <xf numFmtId="10" fontId="16" fillId="0" borderId="13" xfId="0" applyNumberFormat="1" applyFont="1" applyBorder="1" applyAlignment="1">
      <alignment horizontal="center" vertic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top" wrapText="1"/>
    </xf>
    <xf numFmtId="9" fontId="16" fillId="0" borderId="12" xfId="42" applyFont="1" applyBorder="1" applyAlignment="1">
      <alignment horizontal="center" vertical="center" wrapText="1"/>
    </xf>
    <xf numFmtId="9" fontId="16" fillId="0" borderId="13" xfId="42" applyFont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47625</xdr:colOff>
      <xdr:row>1</xdr:row>
      <xdr:rowOff>52916</xdr:rowOff>
    </xdr:from>
    <xdr:to>
      <xdr:col>27</xdr:col>
      <xdr:colOff>689105</xdr:colOff>
      <xdr:row>4</xdr:row>
      <xdr:rowOff>42981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43416"/>
          <a:ext cx="641480" cy="60919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1</xdr:row>
      <xdr:rowOff>63501</xdr:rowOff>
    </xdr:from>
    <xdr:to>
      <xdr:col>0</xdr:col>
      <xdr:colOff>765012</xdr:colOff>
      <xdr:row>4</xdr:row>
      <xdr:rowOff>17710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83C13B0E-FDA0-475C-A4C3-74A11688CA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9392"/>
        <a:stretch/>
      </xdr:blipFill>
      <xdr:spPr bwMode="auto">
        <a:xfrm>
          <a:off x="152399" y="254001"/>
          <a:ext cx="612613" cy="57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B86"/>
  <sheetViews>
    <sheetView showGridLines="0" tabSelected="1" zoomScaleNormal="100" zoomScaleSheetLayoutView="100" workbookViewId="0">
      <selection activeCell="A3" sqref="A3:AB4"/>
    </sheetView>
  </sheetViews>
  <sheetFormatPr defaultRowHeight="15" x14ac:dyDescent="0.25"/>
  <cols>
    <col min="1" max="1" width="41.7109375" style="8" customWidth="1"/>
    <col min="2" max="2" width="11.85546875" style="5" customWidth="1"/>
    <col min="3" max="3" width="12.28515625" style="5" customWidth="1"/>
    <col min="4" max="4" width="13.5703125" style="5" customWidth="1"/>
    <col min="5" max="6" width="13" style="5" customWidth="1"/>
    <col min="7" max="8" width="12.5703125" style="5" customWidth="1"/>
    <col min="9" max="10" width="14.42578125" style="5" customWidth="1"/>
    <col min="11" max="12" width="13.85546875" style="5" customWidth="1"/>
    <col min="13" max="13" width="12.28515625" style="5" customWidth="1"/>
    <col min="14" max="14" width="12.28515625" style="5" hidden="1" customWidth="1"/>
    <col min="15" max="16" width="12.42578125" style="5" hidden="1" customWidth="1"/>
    <col min="17" max="18" width="12.5703125" style="5" hidden="1" customWidth="1"/>
    <col min="19" max="22" width="13.42578125" style="5" hidden="1" customWidth="1"/>
    <col min="23" max="24" width="12.140625" style="5" hidden="1" customWidth="1"/>
    <col min="25" max="25" width="13.5703125" style="5" hidden="1" customWidth="1"/>
    <col min="26" max="26" width="11.5703125" style="5" customWidth="1"/>
    <col min="27" max="27" width="13" style="5" customWidth="1"/>
    <col min="28" max="28" width="11.5703125" style="5" customWidth="1"/>
  </cols>
  <sheetData>
    <row r="3" spans="1:28" ht="12" customHeight="1" x14ac:dyDescent="0.25">
      <c r="A3" s="26" t="s">
        <v>69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21.75" customHeight="1" thickBo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thickBot="1" x14ac:dyDescent="0.3">
      <c r="A5" s="9" t="s">
        <v>17</v>
      </c>
    </row>
    <row r="6" spans="1:28" ht="20.100000000000001" customHeight="1" thickBot="1" x14ac:dyDescent="0.3">
      <c r="A6" s="31"/>
      <c r="B6" s="27" t="s">
        <v>70</v>
      </c>
      <c r="C6" s="28"/>
      <c r="D6" s="29" t="s">
        <v>0</v>
      </c>
      <c r="E6" s="30"/>
      <c r="F6" s="29" t="s">
        <v>1</v>
      </c>
      <c r="G6" s="30"/>
      <c r="H6" s="29" t="s">
        <v>2</v>
      </c>
      <c r="I6" s="30"/>
      <c r="J6" s="29" t="s">
        <v>3</v>
      </c>
      <c r="K6" s="30"/>
      <c r="L6" s="29" t="s">
        <v>4</v>
      </c>
      <c r="M6" s="30"/>
      <c r="N6" s="29" t="s">
        <v>5</v>
      </c>
      <c r="O6" s="30"/>
      <c r="P6" s="29" t="s">
        <v>6</v>
      </c>
      <c r="Q6" s="30"/>
      <c r="R6" s="29" t="s">
        <v>7</v>
      </c>
      <c r="S6" s="30"/>
      <c r="T6" s="29" t="s">
        <v>8</v>
      </c>
      <c r="U6" s="30"/>
      <c r="V6" s="29" t="s">
        <v>9</v>
      </c>
      <c r="W6" s="30"/>
      <c r="X6" s="29" t="s">
        <v>10</v>
      </c>
      <c r="Y6" s="30"/>
      <c r="Z6" s="29" t="s">
        <v>11</v>
      </c>
      <c r="AA6" s="56"/>
      <c r="AB6" s="30"/>
    </row>
    <row r="7" spans="1:28" ht="27.75" customHeight="1" thickBot="1" x14ac:dyDescent="0.3">
      <c r="A7" s="32"/>
      <c r="B7" s="17" t="s">
        <v>42</v>
      </c>
      <c r="C7" s="7" t="s">
        <v>16</v>
      </c>
      <c r="D7" s="17" t="s">
        <v>42</v>
      </c>
      <c r="E7" s="7" t="s">
        <v>16</v>
      </c>
      <c r="F7" s="17" t="s">
        <v>42</v>
      </c>
      <c r="G7" s="7" t="s">
        <v>16</v>
      </c>
      <c r="H7" s="17" t="s">
        <v>42</v>
      </c>
      <c r="I7" s="7" t="s">
        <v>16</v>
      </c>
      <c r="J7" s="17" t="s">
        <v>42</v>
      </c>
      <c r="K7" s="7" t="s">
        <v>16</v>
      </c>
      <c r="L7" s="17" t="s">
        <v>42</v>
      </c>
      <c r="M7" s="7" t="s">
        <v>16</v>
      </c>
      <c r="N7" s="17" t="s">
        <v>42</v>
      </c>
      <c r="O7" s="7" t="s">
        <v>16</v>
      </c>
      <c r="P7" s="17" t="s">
        <v>42</v>
      </c>
      <c r="Q7" s="7" t="s">
        <v>16</v>
      </c>
      <c r="R7" s="17" t="s">
        <v>42</v>
      </c>
      <c r="S7" s="7" t="s">
        <v>16</v>
      </c>
      <c r="T7" s="17" t="s">
        <v>42</v>
      </c>
      <c r="U7" s="7" t="s">
        <v>16</v>
      </c>
      <c r="V7" s="17" t="s">
        <v>42</v>
      </c>
      <c r="W7" s="7" t="s">
        <v>16</v>
      </c>
      <c r="X7" s="17" t="s">
        <v>42</v>
      </c>
      <c r="Y7" s="7" t="s">
        <v>16</v>
      </c>
      <c r="Z7" s="7" t="s">
        <v>13</v>
      </c>
      <c r="AA7" s="7" t="s">
        <v>16</v>
      </c>
      <c r="AB7" s="6" t="s">
        <v>14</v>
      </c>
    </row>
    <row r="8" spans="1:28" ht="20.100000000000001" customHeight="1" thickBot="1" x14ac:dyDescent="0.3">
      <c r="A8" s="10" t="s">
        <v>18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v>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>
        <f>B8*6</f>
        <v>60</v>
      </c>
      <c r="AA8" s="3">
        <f>SUM(C8,E8,G8,I8,K8,M8)</f>
        <v>60</v>
      </c>
      <c r="AB8" s="14">
        <f>(AA8/Z8)*100</f>
        <v>100</v>
      </c>
    </row>
    <row r="9" spans="1:28" ht="20.100000000000001" customHeight="1" thickBot="1" x14ac:dyDescent="0.3">
      <c r="A9" s="10" t="s">
        <v>19</v>
      </c>
      <c r="B9" s="1">
        <v>105</v>
      </c>
      <c r="C9" s="1">
        <v>105</v>
      </c>
      <c r="D9" s="1">
        <v>105</v>
      </c>
      <c r="E9" s="1">
        <v>162</v>
      </c>
      <c r="F9" s="1">
        <v>105</v>
      </c>
      <c r="G9" s="1">
        <v>105</v>
      </c>
      <c r="H9" s="1">
        <v>105</v>
      </c>
      <c r="I9" s="1">
        <v>49</v>
      </c>
      <c r="J9" s="1">
        <v>105</v>
      </c>
      <c r="K9" s="1">
        <v>105</v>
      </c>
      <c r="L9" s="1">
        <v>105</v>
      </c>
      <c r="M9" s="1">
        <v>105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>
        <f t="shared" ref="Z9:Z34" si="0">B9*6</f>
        <v>630</v>
      </c>
      <c r="AA9" s="3">
        <f>SUM(C9,E9,G9,I9,K9,M9)</f>
        <v>631</v>
      </c>
      <c r="AB9" s="14">
        <f>(AA9/Z9)*100</f>
        <v>100.15873015873015</v>
      </c>
    </row>
    <row r="10" spans="1:28" ht="20.100000000000001" customHeight="1" thickBot="1" x14ac:dyDescent="0.3">
      <c r="A10" s="10" t="s">
        <v>20</v>
      </c>
      <c r="B10" s="1">
        <v>75</v>
      </c>
      <c r="C10" s="1">
        <v>100</v>
      </c>
      <c r="D10" s="1">
        <v>75</v>
      </c>
      <c r="E10" s="1">
        <v>70</v>
      </c>
      <c r="F10" s="1">
        <v>75</v>
      </c>
      <c r="G10" s="1">
        <v>60</v>
      </c>
      <c r="H10" s="1">
        <v>75</v>
      </c>
      <c r="I10" s="1">
        <v>60</v>
      </c>
      <c r="J10" s="1">
        <v>75</v>
      </c>
      <c r="K10" s="1">
        <v>76</v>
      </c>
      <c r="L10" s="1">
        <v>75</v>
      </c>
      <c r="M10" s="1">
        <v>60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>
        <f t="shared" si="0"/>
        <v>450</v>
      </c>
      <c r="AA10" s="3">
        <f t="shared" ref="AA9:AA34" si="1">SUM(C10,E10,G10,I10,K10,M10)</f>
        <v>426</v>
      </c>
      <c r="AB10" s="14">
        <f t="shared" ref="AB10:AB33" si="2">(AA10/Z10)*100</f>
        <v>94.666666666666671</v>
      </c>
    </row>
    <row r="11" spans="1:28" ht="20.100000000000001" customHeight="1" thickBot="1" x14ac:dyDescent="0.3">
      <c r="A11" s="10" t="s">
        <v>21</v>
      </c>
      <c r="B11" s="1">
        <v>15</v>
      </c>
      <c r="C11" s="1">
        <v>15</v>
      </c>
      <c r="D11" s="1">
        <v>15</v>
      </c>
      <c r="E11" s="1">
        <v>15</v>
      </c>
      <c r="F11" s="1">
        <v>15</v>
      </c>
      <c r="G11" s="1">
        <v>15</v>
      </c>
      <c r="H11" s="1">
        <v>15</v>
      </c>
      <c r="I11" s="1">
        <v>15</v>
      </c>
      <c r="J11" s="1">
        <v>15</v>
      </c>
      <c r="K11" s="1">
        <v>15</v>
      </c>
      <c r="L11" s="1">
        <v>15</v>
      </c>
      <c r="M11" s="1">
        <v>15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>
        <f t="shared" si="0"/>
        <v>90</v>
      </c>
      <c r="AA11" s="3">
        <f t="shared" si="1"/>
        <v>90</v>
      </c>
      <c r="AB11" s="14">
        <f t="shared" si="2"/>
        <v>100</v>
      </c>
    </row>
    <row r="12" spans="1:28" ht="21" customHeight="1" thickBot="1" x14ac:dyDescent="0.3">
      <c r="A12" s="10" t="s">
        <v>90</v>
      </c>
      <c r="B12" s="1">
        <v>50</v>
      </c>
      <c r="C12" s="1">
        <v>125</v>
      </c>
      <c r="D12" s="1">
        <v>50</v>
      </c>
      <c r="E12" s="1">
        <v>125</v>
      </c>
      <c r="F12" s="1">
        <v>50</v>
      </c>
      <c r="G12" s="1">
        <v>110</v>
      </c>
      <c r="H12" s="1">
        <v>50</v>
      </c>
      <c r="I12" s="1">
        <v>110</v>
      </c>
      <c r="J12" s="1">
        <v>50</v>
      </c>
      <c r="K12" s="1">
        <v>125</v>
      </c>
      <c r="L12" s="1">
        <v>50</v>
      </c>
      <c r="M12" s="1">
        <v>125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>
        <f t="shared" si="0"/>
        <v>300</v>
      </c>
      <c r="AA12" s="3">
        <f t="shared" si="1"/>
        <v>720</v>
      </c>
      <c r="AB12" s="14">
        <f t="shared" si="2"/>
        <v>240</v>
      </c>
    </row>
    <row r="13" spans="1:28" ht="18.75" customHeight="1" thickBot="1" x14ac:dyDescent="0.3">
      <c r="A13" s="10" t="s">
        <v>22</v>
      </c>
      <c r="B13" s="1">
        <v>40</v>
      </c>
      <c r="C13" s="1">
        <v>52</v>
      </c>
      <c r="D13" s="1">
        <v>40</v>
      </c>
      <c r="E13" s="1">
        <v>40</v>
      </c>
      <c r="F13" s="1">
        <v>40</v>
      </c>
      <c r="G13" s="1">
        <v>30</v>
      </c>
      <c r="H13" s="1">
        <v>40</v>
      </c>
      <c r="I13" s="1">
        <v>30</v>
      </c>
      <c r="J13" s="1">
        <v>40</v>
      </c>
      <c r="K13" s="1">
        <v>40</v>
      </c>
      <c r="L13" s="1">
        <v>40</v>
      </c>
      <c r="M13" s="1">
        <v>42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>
        <f t="shared" si="0"/>
        <v>240</v>
      </c>
      <c r="AA13" s="3">
        <f t="shared" si="1"/>
        <v>234</v>
      </c>
      <c r="AB13" s="14">
        <f t="shared" si="2"/>
        <v>97.5</v>
      </c>
    </row>
    <row r="14" spans="1:28" ht="20.100000000000001" customHeight="1" thickBot="1" x14ac:dyDescent="0.3">
      <c r="A14" s="10" t="s">
        <v>23</v>
      </c>
      <c r="B14" s="1">
        <v>50</v>
      </c>
      <c r="C14" s="1">
        <v>51</v>
      </c>
      <c r="D14" s="1">
        <v>50</v>
      </c>
      <c r="E14" s="1">
        <v>45</v>
      </c>
      <c r="F14" s="1">
        <v>50</v>
      </c>
      <c r="G14" s="1">
        <v>40</v>
      </c>
      <c r="H14" s="1">
        <v>50</v>
      </c>
      <c r="I14" s="1">
        <v>55</v>
      </c>
      <c r="J14" s="1">
        <v>50</v>
      </c>
      <c r="K14" s="1">
        <v>52</v>
      </c>
      <c r="L14" s="1">
        <v>50</v>
      </c>
      <c r="M14" s="1">
        <v>52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>
        <f t="shared" si="0"/>
        <v>300</v>
      </c>
      <c r="AA14" s="3">
        <f t="shared" si="1"/>
        <v>295</v>
      </c>
      <c r="AB14" s="14">
        <f t="shared" si="2"/>
        <v>98.333333333333329</v>
      </c>
    </row>
    <row r="15" spans="1:28" ht="20.100000000000001" customHeight="1" thickBot="1" x14ac:dyDescent="0.3">
      <c r="A15" s="10" t="s">
        <v>24</v>
      </c>
      <c r="B15" s="1">
        <v>15</v>
      </c>
      <c r="C15" s="1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15</v>
      </c>
      <c r="I15" s="1">
        <v>15</v>
      </c>
      <c r="J15" s="1">
        <v>15</v>
      </c>
      <c r="K15" s="1">
        <v>15</v>
      </c>
      <c r="L15" s="1">
        <v>15</v>
      </c>
      <c r="M15" s="1">
        <v>15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>
        <f t="shared" si="0"/>
        <v>90</v>
      </c>
      <c r="AA15" s="3">
        <f t="shared" si="1"/>
        <v>90</v>
      </c>
      <c r="AB15" s="14">
        <f t="shared" si="2"/>
        <v>100</v>
      </c>
    </row>
    <row r="16" spans="1:28" ht="20.100000000000001" customHeight="1" thickBot="1" x14ac:dyDescent="0.3">
      <c r="A16" s="10" t="s">
        <v>25</v>
      </c>
      <c r="B16" s="1">
        <v>25</v>
      </c>
      <c r="C16" s="1">
        <v>26</v>
      </c>
      <c r="D16" s="1">
        <v>25</v>
      </c>
      <c r="E16" s="1">
        <v>25</v>
      </c>
      <c r="F16" s="1">
        <v>25</v>
      </c>
      <c r="G16" s="1">
        <v>20</v>
      </c>
      <c r="H16" s="1">
        <v>25</v>
      </c>
      <c r="I16" s="1">
        <v>25</v>
      </c>
      <c r="J16" s="1">
        <v>25</v>
      </c>
      <c r="K16" s="1">
        <v>32</v>
      </c>
      <c r="L16" s="1">
        <v>25</v>
      </c>
      <c r="M16" s="1">
        <v>32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>
        <f t="shared" si="0"/>
        <v>150</v>
      </c>
      <c r="AA16" s="3">
        <f t="shared" si="1"/>
        <v>160</v>
      </c>
      <c r="AB16" s="14">
        <f t="shared" si="2"/>
        <v>106.66666666666667</v>
      </c>
    </row>
    <row r="17" spans="1:28" ht="20.100000000000001" customHeight="1" thickBot="1" x14ac:dyDescent="0.3">
      <c r="A17" s="10" t="s">
        <v>26</v>
      </c>
      <c r="B17" s="1">
        <v>30</v>
      </c>
      <c r="C17" s="1">
        <v>31</v>
      </c>
      <c r="D17" s="1">
        <v>30</v>
      </c>
      <c r="E17" s="1">
        <v>31</v>
      </c>
      <c r="F17" s="1">
        <v>30</v>
      </c>
      <c r="G17" s="1">
        <v>30</v>
      </c>
      <c r="H17" s="1">
        <v>30</v>
      </c>
      <c r="I17" s="1">
        <v>30</v>
      </c>
      <c r="J17" s="1">
        <v>30</v>
      </c>
      <c r="K17" s="1">
        <v>31</v>
      </c>
      <c r="L17" s="1">
        <v>30</v>
      </c>
      <c r="M17" s="1">
        <v>31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>
        <f t="shared" si="0"/>
        <v>180</v>
      </c>
      <c r="AA17" s="3">
        <f>SUM(C17,E17,G17,I17,K17,M17)</f>
        <v>184</v>
      </c>
      <c r="AB17" s="14">
        <f t="shared" si="2"/>
        <v>102.22222222222221</v>
      </c>
    </row>
    <row r="18" spans="1:28" ht="20.100000000000001" customHeight="1" thickBot="1" x14ac:dyDescent="0.3">
      <c r="A18" s="10" t="s">
        <v>27</v>
      </c>
      <c r="B18" s="1">
        <v>27</v>
      </c>
      <c r="C18" s="1">
        <v>27</v>
      </c>
      <c r="D18" s="1">
        <v>27</v>
      </c>
      <c r="E18" s="1">
        <v>28</v>
      </c>
      <c r="F18" s="1">
        <v>27</v>
      </c>
      <c r="G18" s="1">
        <v>22</v>
      </c>
      <c r="H18" s="1">
        <v>27</v>
      </c>
      <c r="I18" s="1">
        <v>27</v>
      </c>
      <c r="J18" s="1">
        <v>27</v>
      </c>
      <c r="K18" s="1">
        <v>28</v>
      </c>
      <c r="L18" s="1">
        <v>27</v>
      </c>
      <c r="M18" s="1">
        <v>28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>
        <f t="shared" si="0"/>
        <v>162</v>
      </c>
      <c r="AA18" s="3">
        <f t="shared" si="1"/>
        <v>160</v>
      </c>
      <c r="AB18" s="14">
        <f t="shared" si="2"/>
        <v>98.76543209876543</v>
      </c>
    </row>
    <row r="19" spans="1:28" ht="20.100000000000001" customHeight="1" thickBot="1" x14ac:dyDescent="0.3">
      <c r="A19" s="10" t="s">
        <v>28</v>
      </c>
      <c r="B19" s="1">
        <v>50</v>
      </c>
      <c r="C19" s="1">
        <v>30</v>
      </c>
      <c r="D19" s="1">
        <v>50</v>
      </c>
      <c r="E19" s="1">
        <v>70</v>
      </c>
      <c r="F19" s="1">
        <v>50</v>
      </c>
      <c r="G19" s="1">
        <v>60</v>
      </c>
      <c r="H19" s="1">
        <v>50</v>
      </c>
      <c r="I19" s="1">
        <v>40</v>
      </c>
      <c r="J19" s="1">
        <v>50</v>
      </c>
      <c r="K19" s="1">
        <v>50</v>
      </c>
      <c r="L19" s="1">
        <v>50</v>
      </c>
      <c r="M19" s="1">
        <v>50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>
        <f t="shared" si="0"/>
        <v>300</v>
      </c>
      <c r="AA19" s="3">
        <f t="shared" si="1"/>
        <v>300</v>
      </c>
      <c r="AB19" s="14">
        <f t="shared" si="2"/>
        <v>100</v>
      </c>
    </row>
    <row r="20" spans="1:28" ht="20.100000000000001" customHeight="1" thickBot="1" x14ac:dyDescent="0.3">
      <c r="A20" s="10" t="s">
        <v>29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8</v>
      </c>
      <c r="L20" s="1">
        <v>4</v>
      </c>
      <c r="M20" s="1">
        <v>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>
        <f t="shared" si="0"/>
        <v>24</v>
      </c>
      <c r="AA20" s="3">
        <f t="shared" si="1"/>
        <v>28</v>
      </c>
      <c r="AB20" s="14">
        <f t="shared" si="2"/>
        <v>116.66666666666667</v>
      </c>
    </row>
    <row r="21" spans="1:28" ht="20.100000000000001" customHeight="1" thickBot="1" x14ac:dyDescent="0.3">
      <c r="A21" s="10" t="s">
        <v>30</v>
      </c>
      <c r="B21" s="1">
        <v>48</v>
      </c>
      <c r="C21" s="1">
        <v>48</v>
      </c>
      <c r="D21" s="1">
        <v>48</v>
      </c>
      <c r="E21" s="1">
        <v>48</v>
      </c>
      <c r="F21" s="1">
        <v>48</v>
      </c>
      <c r="G21" s="1">
        <v>42</v>
      </c>
      <c r="H21" s="1">
        <v>48</v>
      </c>
      <c r="I21" s="1">
        <v>48</v>
      </c>
      <c r="J21" s="1">
        <v>48</v>
      </c>
      <c r="K21" s="1">
        <v>48</v>
      </c>
      <c r="L21" s="1">
        <v>48</v>
      </c>
      <c r="M21" s="1">
        <v>49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>
        <f t="shared" si="0"/>
        <v>288</v>
      </c>
      <c r="AA21" s="3">
        <f t="shared" si="1"/>
        <v>283</v>
      </c>
      <c r="AB21" s="14">
        <f t="shared" si="2"/>
        <v>98.263888888888886</v>
      </c>
    </row>
    <row r="22" spans="1:28" ht="20.100000000000001" customHeight="1" thickBot="1" x14ac:dyDescent="0.3">
      <c r="A22" s="10" t="s">
        <v>31</v>
      </c>
      <c r="B22" s="1">
        <v>250</v>
      </c>
      <c r="C22" s="1">
        <v>265</v>
      </c>
      <c r="D22" s="1">
        <v>250</v>
      </c>
      <c r="E22" s="1">
        <v>265</v>
      </c>
      <c r="F22" s="1">
        <v>250</v>
      </c>
      <c r="G22" s="1">
        <v>203</v>
      </c>
      <c r="H22" s="1">
        <v>250</v>
      </c>
      <c r="I22" s="1">
        <v>212</v>
      </c>
      <c r="J22" s="1">
        <v>250</v>
      </c>
      <c r="K22" s="1">
        <v>263</v>
      </c>
      <c r="L22" s="1">
        <v>250</v>
      </c>
      <c r="M22" s="1">
        <v>268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>
        <f t="shared" si="0"/>
        <v>1500</v>
      </c>
      <c r="AA22" s="3">
        <f t="shared" si="1"/>
        <v>1476</v>
      </c>
      <c r="AB22" s="14">
        <f t="shared" si="2"/>
        <v>98.4</v>
      </c>
    </row>
    <row r="23" spans="1:28" ht="19.5" customHeight="1" thickBot="1" x14ac:dyDescent="0.3">
      <c r="A23" s="10" t="s">
        <v>32</v>
      </c>
      <c r="B23" s="1">
        <v>100</v>
      </c>
      <c r="C23" s="1">
        <v>84</v>
      </c>
      <c r="D23" s="1">
        <v>100</v>
      </c>
      <c r="E23" s="1">
        <v>112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>
        <v>100</v>
      </c>
      <c r="M23" s="1">
        <v>100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>
        <f t="shared" si="0"/>
        <v>600</v>
      </c>
      <c r="AA23" s="3">
        <f t="shared" si="1"/>
        <v>596</v>
      </c>
      <c r="AB23" s="14">
        <f>(AA23/Z23)*100</f>
        <v>99.333333333333329</v>
      </c>
    </row>
    <row r="24" spans="1:28" ht="20.100000000000001" customHeight="1" thickBot="1" x14ac:dyDescent="0.3">
      <c r="A24" s="10" t="s">
        <v>33</v>
      </c>
      <c r="B24" s="1">
        <v>20</v>
      </c>
      <c r="C24" s="1">
        <v>26</v>
      </c>
      <c r="D24" s="1">
        <v>20</v>
      </c>
      <c r="E24" s="1">
        <v>26</v>
      </c>
      <c r="F24" s="1">
        <v>20</v>
      </c>
      <c r="G24" s="1">
        <v>10</v>
      </c>
      <c r="H24" s="1">
        <v>20</v>
      </c>
      <c r="I24" s="1">
        <v>18</v>
      </c>
      <c r="J24" s="1">
        <v>20</v>
      </c>
      <c r="K24" s="1">
        <v>24</v>
      </c>
      <c r="L24" s="1">
        <v>20</v>
      </c>
      <c r="M24" s="1">
        <v>25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>
        <f t="shared" si="0"/>
        <v>120</v>
      </c>
      <c r="AA24" s="3">
        <f t="shared" si="1"/>
        <v>129</v>
      </c>
      <c r="AB24" s="14">
        <f t="shared" si="2"/>
        <v>107.5</v>
      </c>
    </row>
    <row r="25" spans="1:28" ht="21" customHeight="1" thickBot="1" x14ac:dyDescent="0.3">
      <c r="A25" s="10" t="s">
        <v>85</v>
      </c>
      <c r="B25" s="1">
        <v>80</v>
      </c>
      <c r="C25" s="1">
        <v>4</v>
      </c>
      <c r="D25" s="1">
        <v>80</v>
      </c>
      <c r="E25" s="1">
        <v>5</v>
      </c>
      <c r="F25" s="1">
        <v>80</v>
      </c>
      <c r="G25" s="1">
        <v>5</v>
      </c>
      <c r="H25" s="1">
        <v>80</v>
      </c>
      <c r="I25" s="1">
        <v>5</v>
      </c>
      <c r="J25" s="1">
        <v>80</v>
      </c>
      <c r="K25" s="1">
        <v>5</v>
      </c>
      <c r="L25" s="1">
        <v>80</v>
      </c>
      <c r="M25" s="1">
        <v>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>
        <f t="shared" si="0"/>
        <v>480</v>
      </c>
      <c r="AA25" s="3">
        <f t="shared" si="1"/>
        <v>29</v>
      </c>
      <c r="AB25" s="14">
        <f t="shared" si="2"/>
        <v>6.041666666666667</v>
      </c>
    </row>
    <row r="26" spans="1:28" ht="20.100000000000001" customHeight="1" thickBot="1" x14ac:dyDescent="0.3">
      <c r="A26" s="10" t="s">
        <v>34</v>
      </c>
      <c r="B26" s="1">
        <v>64</v>
      </c>
      <c r="C26" s="1">
        <v>80</v>
      </c>
      <c r="D26" s="1">
        <v>64</v>
      </c>
      <c r="E26" s="1">
        <v>70</v>
      </c>
      <c r="F26" s="1">
        <v>64</v>
      </c>
      <c r="G26" s="1">
        <v>50</v>
      </c>
      <c r="H26" s="1">
        <v>64</v>
      </c>
      <c r="I26" s="1">
        <v>50</v>
      </c>
      <c r="J26" s="1">
        <v>64</v>
      </c>
      <c r="K26" s="1">
        <v>72</v>
      </c>
      <c r="L26" s="1">
        <v>64</v>
      </c>
      <c r="M26" s="1">
        <v>72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>
        <f t="shared" si="0"/>
        <v>384</v>
      </c>
      <c r="AA26" s="3">
        <f t="shared" si="1"/>
        <v>394</v>
      </c>
      <c r="AB26" s="14">
        <f t="shared" si="2"/>
        <v>102.60416666666667</v>
      </c>
    </row>
    <row r="27" spans="1:28" ht="20.100000000000001" customHeight="1" thickBot="1" x14ac:dyDescent="0.3">
      <c r="A27" s="10" t="s">
        <v>35</v>
      </c>
      <c r="B27" s="1">
        <v>70</v>
      </c>
      <c r="C27" s="1">
        <v>70</v>
      </c>
      <c r="D27" s="1">
        <v>70</v>
      </c>
      <c r="E27" s="1">
        <v>105</v>
      </c>
      <c r="F27" s="1">
        <v>70</v>
      </c>
      <c r="G27" s="1">
        <v>70</v>
      </c>
      <c r="H27" s="1">
        <v>70</v>
      </c>
      <c r="I27" s="1">
        <v>35</v>
      </c>
      <c r="J27" s="1">
        <v>70</v>
      </c>
      <c r="K27" s="1">
        <v>70</v>
      </c>
      <c r="L27" s="1">
        <v>70</v>
      </c>
      <c r="M27" s="1">
        <v>70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>
        <f t="shared" si="0"/>
        <v>420</v>
      </c>
      <c r="AA27" s="3">
        <f t="shared" si="1"/>
        <v>420</v>
      </c>
      <c r="AB27" s="14">
        <f t="shared" si="2"/>
        <v>100</v>
      </c>
    </row>
    <row r="28" spans="1:28" ht="20.100000000000001" customHeight="1" thickBot="1" x14ac:dyDescent="0.3">
      <c r="A28" s="10" t="s">
        <v>36</v>
      </c>
      <c r="B28" s="1">
        <v>20</v>
      </c>
      <c r="C28" s="1">
        <v>20</v>
      </c>
      <c r="D28" s="1">
        <v>20</v>
      </c>
      <c r="E28" s="1">
        <v>20</v>
      </c>
      <c r="F28" s="1">
        <v>20</v>
      </c>
      <c r="G28" s="1">
        <v>20</v>
      </c>
      <c r="H28" s="1">
        <v>20</v>
      </c>
      <c r="I28" s="1">
        <v>16</v>
      </c>
      <c r="J28" s="1">
        <v>20</v>
      </c>
      <c r="K28" s="1">
        <v>20</v>
      </c>
      <c r="L28" s="1">
        <v>20</v>
      </c>
      <c r="M28" s="1">
        <v>21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>
        <f t="shared" si="0"/>
        <v>120</v>
      </c>
      <c r="AA28" s="3">
        <f t="shared" si="1"/>
        <v>117</v>
      </c>
      <c r="AB28" s="14">
        <f t="shared" si="2"/>
        <v>97.5</v>
      </c>
    </row>
    <row r="29" spans="1:28" ht="20.100000000000001" customHeight="1" thickBot="1" x14ac:dyDescent="0.3">
      <c r="A29" s="10" t="s">
        <v>37</v>
      </c>
      <c r="B29" s="1">
        <v>28</v>
      </c>
      <c r="C29" s="1">
        <v>28</v>
      </c>
      <c r="D29" s="1">
        <v>28</v>
      </c>
      <c r="E29" s="1">
        <v>28</v>
      </c>
      <c r="F29" s="1">
        <v>28</v>
      </c>
      <c r="G29" s="1">
        <v>39</v>
      </c>
      <c r="H29" s="1">
        <v>28</v>
      </c>
      <c r="I29" s="1">
        <v>12</v>
      </c>
      <c r="J29" s="1">
        <v>28</v>
      </c>
      <c r="K29" s="1">
        <v>32</v>
      </c>
      <c r="L29" s="1">
        <v>28</v>
      </c>
      <c r="M29" s="1">
        <v>28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>
        <f t="shared" si="0"/>
        <v>168</v>
      </c>
      <c r="AA29" s="3">
        <f t="shared" si="1"/>
        <v>167</v>
      </c>
      <c r="AB29" s="14">
        <f t="shared" si="2"/>
        <v>99.404761904761912</v>
      </c>
    </row>
    <row r="30" spans="1:28" ht="20.100000000000001" customHeight="1" thickBot="1" x14ac:dyDescent="0.3">
      <c r="A30" s="10" t="s">
        <v>38</v>
      </c>
      <c r="B30" s="1">
        <v>10</v>
      </c>
      <c r="C30" s="1">
        <v>10</v>
      </c>
      <c r="D30" s="1">
        <v>10</v>
      </c>
      <c r="E30" s="1">
        <v>10</v>
      </c>
      <c r="F30" s="1">
        <v>10</v>
      </c>
      <c r="G30" s="1">
        <v>10</v>
      </c>
      <c r="H30" s="1">
        <v>10</v>
      </c>
      <c r="I30" s="1">
        <v>10</v>
      </c>
      <c r="J30" s="1">
        <v>10</v>
      </c>
      <c r="K30" s="1">
        <v>12</v>
      </c>
      <c r="L30" s="1">
        <v>10</v>
      </c>
      <c r="M30" s="1">
        <v>10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>
        <f t="shared" si="0"/>
        <v>60</v>
      </c>
      <c r="AA30" s="3">
        <f t="shared" si="1"/>
        <v>62</v>
      </c>
      <c r="AB30" s="14">
        <f t="shared" si="2"/>
        <v>103.33333333333334</v>
      </c>
    </row>
    <row r="31" spans="1:28" ht="20.100000000000001" customHeight="1" thickBot="1" x14ac:dyDescent="0.3">
      <c r="A31" s="10" t="s">
        <v>39</v>
      </c>
      <c r="B31" s="1">
        <v>35</v>
      </c>
      <c r="C31" s="1">
        <v>40</v>
      </c>
      <c r="D31" s="1">
        <v>35</v>
      </c>
      <c r="E31" s="1">
        <v>40</v>
      </c>
      <c r="F31" s="1">
        <v>35</v>
      </c>
      <c r="G31" s="1">
        <v>20</v>
      </c>
      <c r="H31" s="1">
        <v>35</v>
      </c>
      <c r="I31" s="1">
        <v>35</v>
      </c>
      <c r="J31" s="1">
        <v>35</v>
      </c>
      <c r="K31" s="1">
        <v>40</v>
      </c>
      <c r="L31" s="1">
        <v>35</v>
      </c>
      <c r="M31" s="1">
        <v>40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>
        <f t="shared" si="0"/>
        <v>210</v>
      </c>
      <c r="AA31" s="3">
        <f t="shared" si="1"/>
        <v>215</v>
      </c>
      <c r="AB31" s="14">
        <f t="shared" si="2"/>
        <v>102.38095238095238</v>
      </c>
    </row>
    <row r="32" spans="1:28" ht="20.100000000000001" customHeight="1" thickBot="1" x14ac:dyDescent="0.3">
      <c r="A32" s="10" t="s">
        <v>40</v>
      </c>
      <c r="B32" s="1">
        <v>35</v>
      </c>
      <c r="C32" s="1">
        <v>53</v>
      </c>
      <c r="D32" s="1">
        <v>35</v>
      </c>
      <c r="E32" s="1">
        <v>30</v>
      </c>
      <c r="F32" s="1">
        <v>35</v>
      </c>
      <c r="G32" s="1">
        <v>25</v>
      </c>
      <c r="H32" s="1">
        <v>35</v>
      </c>
      <c r="I32" s="1">
        <v>25</v>
      </c>
      <c r="J32" s="1">
        <v>35</v>
      </c>
      <c r="K32" s="1">
        <v>36</v>
      </c>
      <c r="L32" s="1">
        <v>35</v>
      </c>
      <c r="M32" s="1">
        <v>40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>
        <f t="shared" si="0"/>
        <v>210</v>
      </c>
      <c r="AA32" s="3">
        <f t="shared" si="1"/>
        <v>209</v>
      </c>
      <c r="AB32" s="14">
        <f t="shared" si="2"/>
        <v>99.523809523809518</v>
      </c>
    </row>
    <row r="33" spans="1:28" ht="20.100000000000001" customHeight="1" thickBot="1" x14ac:dyDescent="0.3">
      <c r="A33" s="10" t="s">
        <v>41</v>
      </c>
      <c r="B33" s="1">
        <v>70</v>
      </c>
      <c r="C33" s="1">
        <v>70</v>
      </c>
      <c r="D33" s="1">
        <v>70</v>
      </c>
      <c r="E33" s="1">
        <v>70</v>
      </c>
      <c r="F33" s="1">
        <v>70</v>
      </c>
      <c r="G33" s="1">
        <v>70</v>
      </c>
      <c r="H33" s="1">
        <v>70</v>
      </c>
      <c r="I33" s="1">
        <v>70</v>
      </c>
      <c r="J33" s="1">
        <v>70</v>
      </c>
      <c r="K33" s="1">
        <v>72</v>
      </c>
      <c r="L33" s="1">
        <v>70</v>
      </c>
      <c r="M33" s="1">
        <v>70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>
        <f t="shared" si="0"/>
        <v>420</v>
      </c>
      <c r="AA33" s="3">
        <f t="shared" si="1"/>
        <v>422</v>
      </c>
      <c r="AB33" s="14">
        <f t="shared" si="2"/>
        <v>100.47619047619048</v>
      </c>
    </row>
    <row r="34" spans="1:28" ht="20.100000000000001" customHeight="1" thickBot="1" x14ac:dyDescent="0.3">
      <c r="A34" s="10" t="s">
        <v>11</v>
      </c>
      <c r="B34" s="2">
        <f>SUM(B8:B33)</f>
        <v>1326</v>
      </c>
      <c r="C34" s="1">
        <f>SUM(C8:C33)</f>
        <v>1389</v>
      </c>
      <c r="D34" s="2">
        <f>SUM(D8:D33)</f>
        <v>1326</v>
      </c>
      <c r="E34" s="2">
        <f t="shared" ref="E34:I34" si="3">SUM(E8:E33)</f>
        <v>1469</v>
      </c>
      <c r="F34" s="2">
        <f>SUM(F8:F33)</f>
        <v>1326</v>
      </c>
      <c r="G34" s="2">
        <f>SUM(G8:G33)</f>
        <v>1185</v>
      </c>
      <c r="H34" s="2">
        <f>SUM(H8:H33)</f>
        <v>1326</v>
      </c>
      <c r="I34" s="1">
        <f t="shared" si="3"/>
        <v>1106</v>
      </c>
      <c r="J34" s="2">
        <f>SUM(J8:J33)</f>
        <v>1326</v>
      </c>
      <c r="K34" s="1">
        <f>SUM(K8:K33)</f>
        <v>1381</v>
      </c>
      <c r="L34" s="2">
        <f>SUM(L8:L33)</f>
        <v>1326</v>
      </c>
      <c r="M34" s="2">
        <f t="shared" ref="M34:Y34" si="4">SUM(M8:M33)</f>
        <v>1367</v>
      </c>
      <c r="N34" s="2"/>
      <c r="O34" s="2">
        <f t="shared" si="4"/>
        <v>0</v>
      </c>
      <c r="P34" s="2"/>
      <c r="Q34" s="2">
        <f>SUM(Q8:Q33)</f>
        <v>0</v>
      </c>
      <c r="R34" s="2"/>
      <c r="S34" s="2">
        <f t="shared" si="4"/>
        <v>0</v>
      </c>
      <c r="T34" s="2"/>
      <c r="U34" s="2">
        <f t="shared" si="4"/>
        <v>0</v>
      </c>
      <c r="V34" s="2"/>
      <c r="W34" s="1">
        <f t="shared" si="4"/>
        <v>0</v>
      </c>
      <c r="X34" s="1"/>
      <c r="Y34" s="1">
        <f t="shared" si="4"/>
        <v>0</v>
      </c>
      <c r="Z34" s="3">
        <f t="shared" si="0"/>
        <v>7956</v>
      </c>
      <c r="AA34" s="3">
        <f t="shared" si="1"/>
        <v>7897</v>
      </c>
      <c r="AB34" s="14">
        <f>(AA34/Z34)*100</f>
        <v>99.258421317244853</v>
      </c>
    </row>
    <row r="35" spans="1:28" ht="42" customHeight="1" thickBot="1" x14ac:dyDescent="0.3">
      <c r="A35" s="25" t="s">
        <v>91</v>
      </c>
      <c r="B35" s="33" t="s">
        <v>84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5"/>
    </row>
    <row r="36" spans="1:28" ht="20.100000000000001" customHeight="1" x14ac:dyDescent="0.25">
      <c r="A36" s="57"/>
      <c r="B36" s="57"/>
      <c r="C36" s="57"/>
      <c r="D36" s="24"/>
    </row>
    <row r="37" spans="1:28" ht="30" customHeight="1" thickBot="1" x14ac:dyDescent="0.3">
      <c r="A37" s="36" t="s">
        <v>43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:28" ht="20.100000000000001" customHeight="1" thickBot="1" x14ac:dyDescent="0.3">
      <c r="A38" s="31"/>
      <c r="B38" s="27" t="s">
        <v>70</v>
      </c>
      <c r="C38" s="28"/>
      <c r="D38" s="29" t="s">
        <v>0</v>
      </c>
      <c r="E38" s="30"/>
      <c r="F38" s="29" t="s">
        <v>1</v>
      </c>
      <c r="G38" s="30"/>
      <c r="H38" s="29" t="s">
        <v>2</v>
      </c>
      <c r="I38" s="30"/>
      <c r="J38" s="29" t="s">
        <v>3</v>
      </c>
      <c r="K38" s="30"/>
      <c r="L38" s="29" t="s">
        <v>4</v>
      </c>
      <c r="M38" s="30"/>
      <c r="N38" s="29" t="s">
        <v>5</v>
      </c>
      <c r="O38" s="30"/>
      <c r="P38" s="29" t="s">
        <v>6</v>
      </c>
      <c r="Q38" s="30"/>
      <c r="R38" s="29" t="s">
        <v>7</v>
      </c>
      <c r="S38" s="30"/>
      <c r="T38" s="29" t="s">
        <v>8</v>
      </c>
      <c r="U38" s="30"/>
      <c r="V38" s="29" t="s">
        <v>9</v>
      </c>
      <c r="W38" s="30"/>
      <c r="X38" s="29" t="s">
        <v>10</v>
      </c>
      <c r="Y38" s="30"/>
      <c r="Z38" s="29" t="s">
        <v>11</v>
      </c>
      <c r="AA38" s="56"/>
      <c r="AB38" s="30"/>
    </row>
    <row r="39" spans="1:28" ht="27.75" customHeight="1" thickBot="1" x14ac:dyDescent="0.3">
      <c r="A39" s="32"/>
      <c r="B39" s="17" t="s">
        <v>42</v>
      </c>
      <c r="C39" s="7" t="s">
        <v>16</v>
      </c>
      <c r="D39" s="17" t="s">
        <v>42</v>
      </c>
      <c r="E39" s="7" t="s">
        <v>16</v>
      </c>
      <c r="F39" s="17" t="s">
        <v>42</v>
      </c>
      <c r="G39" s="7" t="s">
        <v>16</v>
      </c>
      <c r="H39" s="17" t="s">
        <v>42</v>
      </c>
      <c r="I39" s="7" t="s">
        <v>16</v>
      </c>
      <c r="J39" s="17" t="s">
        <v>42</v>
      </c>
      <c r="K39" s="7" t="s">
        <v>16</v>
      </c>
      <c r="L39" s="17" t="s">
        <v>42</v>
      </c>
      <c r="M39" s="7" t="s">
        <v>16</v>
      </c>
      <c r="N39" s="17" t="s">
        <v>42</v>
      </c>
      <c r="O39" s="7" t="s">
        <v>16</v>
      </c>
      <c r="P39" s="17" t="s">
        <v>42</v>
      </c>
      <c r="Q39" s="7" t="s">
        <v>16</v>
      </c>
      <c r="R39" s="17" t="s">
        <v>42</v>
      </c>
      <c r="S39" s="7" t="s">
        <v>16</v>
      </c>
      <c r="T39" s="17" t="s">
        <v>42</v>
      </c>
      <c r="U39" s="7" t="s">
        <v>16</v>
      </c>
      <c r="V39" s="17" t="s">
        <v>42</v>
      </c>
      <c r="W39" s="7" t="s">
        <v>16</v>
      </c>
      <c r="X39" s="17" t="s">
        <v>42</v>
      </c>
      <c r="Y39" s="7" t="s">
        <v>16</v>
      </c>
      <c r="Z39" s="7" t="s">
        <v>13</v>
      </c>
      <c r="AA39" s="7" t="s">
        <v>16</v>
      </c>
      <c r="AB39" s="12" t="s">
        <v>14</v>
      </c>
    </row>
    <row r="40" spans="1:28" ht="31.5" customHeight="1" thickBot="1" x14ac:dyDescent="0.3">
      <c r="A40" s="10" t="s">
        <v>87</v>
      </c>
      <c r="B40" s="1">
        <v>5</v>
      </c>
      <c r="C40" s="1">
        <v>30</v>
      </c>
      <c r="D40" s="1">
        <v>5</v>
      </c>
      <c r="E40" s="1">
        <v>30</v>
      </c>
      <c r="F40" s="1">
        <v>5</v>
      </c>
      <c r="G40" s="1">
        <v>30</v>
      </c>
      <c r="H40" s="1">
        <v>5</v>
      </c>
      <c r="I40" s="1">
        <v>30</v>
      </c>
      <c r="J40" s="1">
        <v>5</v>
      </c>
      <c r="K40" s="1">
        <v>30</v>
      </c>
      <c r="L40" s="1">
        <v>5</v>
      </c>
      <c r="M40" s="1">
        <v>30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3">
        <f>B40*6</f>
        <v>30</v>
      </c>
      <c r="AA40" s="3">
        <f>SUM(C40,E40,G40,I40,K40,M40)</f>
        <v>180</v>
      </c>
      <c r="AB40" s="14">
        <f>(AA40/Z40)*100</f>
        <v>600</v>
      </c>
    </row>
    <row r="41" spans="1:28" ht="30.75" customHeight="1" thickBot="1" x14ac:dyDescent="0.3">
      <c r="A41" s="10" t="s">
        <v>86</v>
      </c>
      <c r="B41" s="1">
        <v>25</v>
      </c>
      <c r="C41" s="1">
        <v>0</v>
      </c>
      <c r="D41" s="1">
        <v>25</v>
      </c>
      <c r="E41" s="1">
        <v>0</v>
      </c>
      <c r="F41" s="1">
        <v>25</v>
      </c>
      <c r="G41" s="1">
        <v>0</v>
      </c>
      <c r="H41" s="1">
        <v>25</v>
      </c>
      <c r="I41" s="1">
        <v>0</v>
      </c>
      <c r="J41" s="1">
        <v>25</v>
      </c>
      <c r="K41" s="1">
        <v>0</v>
      </c>
      <c r="L41" s="1">
        <v>25</v>
      </c>
      <c r="M41" s="1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">
        <f t="shared" ref="Z41:Z63" si="5">B41*6</f>
        <v>150</v>
      </c>
      <c r="AA41" s="3">
        <f t="shared" ref="AA41:AA63" si="6">SUM(C41,E41,G41,I41,K41,M41)</f>
        <v>0</v>
      </c>
      <c r="AB41" s="14">
        <f t="shared" ref="AB41:AB61" si="7">(AA41/Z41)*100</f>
        <v>0</v>
      </c>
    </row>
    <row r="42" spans="1:28" ht="19.5" customHeight="1" thickBot="1" x14ac:dyDescent="0.3">
      <c r="A42" s="10" t="s">
        <v>44</v>
      </c>
      <c r="B42" s="1">
        <v>300</v>
      </c>
      <c r="C42" s="1">
        <v>308</v>
      </c>
      <c r="D42" s="1">
        <v>300</v>
      </c>
      <c r="E42" s="1">
        <v>308</v>
      </c>
      <c r="F42" s="1">
        <v>300</v>
      </c>
      <c r="G42" s="1">
        <v>288</v>
      </c>
      <c r="H42" s="1">
        <v>300</v>
      </c>
      <c r="I42" s="1">
        <v>300</v>
      </c>
      <c r="J42" s="1">
        <v>300</v>
      </c>
      <c r="K42" s="1">
        <v>300</v>
      </c>
      <c r="L42" s="1">
        <v>300</v>
      </c>
      <c r="M42" s="1">
        <v>304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3">
        <f t="shared" si="5"/>
        <v>1800</v>
      </c>
      <c r="AA42" s="3">
        <f t="shared" si="6"/>
        <v>1808</v>
      </c>
      <c r="AB42" s="14">
        <f t="shared" si="7"/>
        <v>100.44444444444444</v>
      </c>
    </row>
    <row r="43" spans="1:28" ht="29.25" customHeight="1" thickBot="1" x14ac:dyDescent="0.3">
      <c r="A43" s="10" t="s">
        <v>45</v>
      </c>
      <c r="B43" s="1">
        <v>1200</v>
      </c>
      <c r="C43" s="1">
        <v>1220</v>
      </c>
      <c r="D43" s="1">
        <v>1200</v>
      </c>
      <c r="E43" s="1">
        <v>1220</v>
      </c>
      <c r="F43" s="1">
        <v>1200</v>
      </c>
      <c r="G43" s="1">
        <v>1140</v>
      </c>
      <c r="H43" s="1">
        <v>1200</v>
      </c>
      <c r="I43" s="1">
        <v>1060</v>
      </c>
      <c r="J43" s="1">
        <v>1200</v>
      </c>
      <c r="K43" s="1">
        <v>1164</v>
      </c>
      <c r="L43" s="1">
        <v>1200</v>
      </c>
      <c r="M43" s="1">
        <v>1104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">
        <f t="shared" si="5"/>
        <v>7200</v>
      </c>
      <c r="AA43" s="3">
        <f t="shared" si="6"/>
        <v>6908</v>
      </c>
      <c r="AB43" s="14">
        <f t="shared" si="7"/>
        <v>95.944444444444443</v>
      </c>
    </row>
    <row r="44" spans="1:28" ht="32.25" customHeight="1" thickBot="1" x14ac:dyDescent="0.3">
      <c r="A44" s="10" t="s">
        <v>46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200</v>
      </c>
      <c r="I44" s="1">
        <v>200</v>
      </c>
      <c r="J44" s="1">
        <v>200</v>
      </c>
      <c r="K44" s="1">
        <v>200</v>
      </c>
      <c r="L44" s="1">
        <v>200</v>
      </c>
      <c r="M44" s="1">
        <v>200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>
        <f t="shared" si="5"/>
        <v>1200</v>
      </c>
      <c r="AA44" s="3">
        <f t="shared" si="6"/>
        <v>1200</v>
      </c>
      <c r="AB44" s="14">
        <f t="shared" si="7"/>
        <v>100</v>
      </c>
    </row>
    <row r="45" spans="1:28" ht="30.75" customHeight="1" thickBot="1" x14ac:dyDescent="0.3">
      <c r="A45" s="10" t="s">
        <v>47</v>
      </c>
      <c r="B45" s="1">
        <v>220</v>
      </c>
      <c r="C45" s="1">
        <v>220</v>
      </c>
      <c r="D45" s="1">
        <v>220</v>
      </c>
      <c r="E45" s="1">
        <v>220</v>
      </c>
      <c r="F45" s="1">
        <v>220</v>
      </c>
      <c r="G45" s="1">
        <v>180</v>
      </c>
      <c r="H45" s="1">
        <v>220</v>
      </c>
      <c r="I45" s="1">
        <v>220</v>
      </c>
      <c r="J45" s="1">
        <v>220</v>
      </c>
      <c r="K45" s="1">
        <v>230</v>
      </c>
      <c r="L45" s="1">
        <v>220</v>
      </c>
      <c r="M45" s="1">
        <v>220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">
        <f t="shared" si="5"/>
        <v>1320</v>
      </c>
      <c r="AA45" s="3">
        <f t="shared" si="6"/>
        <v>1290</v>
      </c>
      <c r="AB45" s="14">
        <f t="shared" si="7"/>
        <v>97.727272727272734</v>
      </c>
    </row>
    <row r="46" spans="1:28" ht="30.75" customHeight="1" thickBot="1" x14ac:dyDescent="0.3">
      <c r="A46" s="10" t="s">
        <v>48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14</v>
      </c>
      <c r="I46" s="1">
        <v>14</v>
      </c>
      <c r="J46" s="1">
        <v>14</v>
      </c>
      <c r="K46" s="1">
        <v>14</v>
      </c>
      <c r="L46" s="1">
        <v>14</v>
      </c>
      <c r="M46" s="1">
        <v>14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3">
        <f t="shared" si="5"/>
        <v>84</v>
      </c>
      <c r="AA46" s="3">
        <f t="shared" si="6"/>
        <v>84</v>
      </c>
      <c r="AB46" s="14">
        <f t="shared" si="7"/>
        <v>100</v>
      </c>
    </row>
    <row r="47" spans="1:28" ht="20.25" customHeight="1" thickBot="1" x14ac:dyDescent="0.3">
      <c r="A47" s="10" t="s">
        <v>49</v>
      </c>
      <c r="B47" s="1">
        <v>60</v>
      </c>
      <c r="C47" s="1">
        <v>60</v>
      </c>
      <c r="D47" s="1">
        <v>60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>
        <v>60</v>
      </c>
      <c r="M47" s="1">
        <v>60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>
        <f t="shared" si="5"/>
        <v>360</v>
      </c>
      <c r="AA47" s="3">
        <f t="shared" si="6"/>
        <v>360</v>
      </c>
      <c r="AB47" s="14">
        <f>(AA47/Z47)*100</f>
        <v>100</v>
      </c>
    </row>
    <row r="48" spans="1:28" ht="20.25" customHeight="1" thickBot="1" x14ac:dyDescent="0.3">
      <c r="A48" s="10" t="s">
        <v>50</v>
      </c>
      <c r="B48" s="1">
        <v>117</v>
      </c>
      <c r="C48" s="1">
        <v>139</v>
      </c>
      <c r="D48" s="1">
        <v>117</v>
      </c>
      <c r="E48" s="1">
        <v>108</v>
      </c>
      <c r="F48" s="1">
        <v>117</v>
      </c>
      <c r="G48" s="1">
        <v>108</v>
      </c>
      <c r="H48" s="1">
        <v>117</v>
      </c>
      <c r="I48" s="1">
        <v>117</v>
      </c>
      <c r="J48" s="1">
        <v>117</v>
      </c>
      <c r="K48" s="1">
        <v>117</v>
      </c>
      <c r="L48" s="1">
        <v>117</v>
      </c>
      <c r="M48" s="1">
        <v>117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>
        <f t="shared" si="5"/>
        <v>702</v>
      </c>
      <c r="AA48" s="3">
        <f t="shared" si="6"/>
        <v>706</v>
      </c>
      <c r="AB48" s="14">
        <f t="shared" si="7"/>
        <v>100.56980056980056</v>
      </c>
    </row>
    <row r="49" spans="1:28" ht="31.5" customHeight="1" thickBot="1" x14ac:dyDescent="0.3">
      <c r="A49" s="10" t="s">
        <v>51</v>
      </c>
      <c r="B49" s="1">
        <v>150</v>
      </c>
      <c r="C49" s="1">
        <v>162</v>
      </c>
      <c r="D49" s="1">
        <v>150</v>
      </c>
      <c r="E49" s="1">
        <v>160</v>
      </c>
      <c r="F49" s="1">
        <v>150</v>
      </c>
      <c r="G49" s="1">
        <v>144</v>
      </c>
      <c r="H49" s="1">
        <v>150</v>
      </c>
      <c r="I49" s="1">
        <v>125</v>
      </c>
      <c r="J49" s="1">
        <v>150</v>
      </c>
      <c r="K49" s="1">
        <v>164</v>
      </c>
      <c r="L49" s="1">
        <v>150</v>
      </c>
      <c r="M49" s="1">
        <v>150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3">
        <f t="shared" si="5"/>
        <v>900</v>
      </c>
      <c r="AA49" s="3">
        <f t="shared" si="6"/>
        <v>905</v>
      </c>
      <c r="AB49" s="14">
        <f t="shared" si="7"/>
        <v>100.55555555555556</v>
      </c>
    </row>
    <row r="50" spans="1:28" ht="28.5" customHeight="1" thickBot="1" x14ac:dyDescent="0.3">
      <c r="A50" s="10" t="s">
        <v>52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>
        <v>70</v>
      </c>
      <c r="K50" s="1">
        <v>72</v>
      </c>
      <c r="L50" s="1">
        <v>70</v>
      </c>
      <c r="M50" s="1">
        <v>70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3">
        <f t="shared" si="5"/>
        <v>420</v>
      </c>
      <c r="AA50" s="3">
        <f t="shared" si="6"/>
        <v>422</v>
      </c>
      <c r="AB50" s="14">
        <f t="shared" si="7"/>
        <v>100.47619047619048</v>
      </c>
    </row>
    <row r="51" spans="1:28" ht="20.100000000000001" customHeight="1" thickBot="1" x14ac:dyDescent="0.3">
      <c r="A51" s="10" t="s">
        <v>53</v>
      </c>
      <c r="B51" s="1">
        <v>25</v>
      </c>
      <c r="C51" s="1">
        <v>25</v>
      </c>
      <c r="D51" s="1">
        <v>25</v>
      </c>
      <c r="E51" s="1">
        <v>25</v>
      </c>
      <c r="F51" s="1">
        <v>25</v>
      </c>
      <c r="G51" s="1">
        <v>25</v>
      </c>
      <c r="H51" s="1">
        <v>25</v>
      </c>
      <c r="I51" s="1">
        <v>25</v>
      </c>
      <c r="J51" s="1">
        <v>25</v>
      </c>
      <c r="K51" s="1">
        <v>28</v>
      </c>
      <c r="L51" s="1">
        <v>25</v>
      </c>
      <c r="M51" s="1">
        <v>24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">
        <f t="shared" si="5"/>
        <v>150</v>
      </c>
      <c r="AA51" s="3">
        <f t="shared" si="6"/>
        <v>152</v>
      </c>
      <c r="AB51" s="14">
        <f t="shared" si="7"/>
        <v>101.33333333333334</v>
      </c>
    </row>
    <row r="52" spans="1:28" ht="20.100000000000001" customHeight="1" thickBot="1" x14ac:dyDescent="0.3">
      <c r="A52" s="10" t="s">
        <v>88</v>
      </c>
      <c r="B52" s="1">
        <v>4</v>
      </c>
      <c r="C52" s="1">
        <v>20</v>
      </c>
      <c r="D52" s="1">
        <v>4</v>
      </c>
      <c r="E52" s="1">
        <v>20</v>
      </c>
      <c r="F52" s="1">
        <v>4</v>
      </c>
      <c r="G52" s="1">
        <v>20</v>
      </c>
      <c r="H52" s="1">
        <v>4</v>
      </c>
      <c r="I52" s="1">
        <v>20</v>
      </c>
      <c r="J52" s="1">
        <v>4</v>
      </c>
      <c r="K52" s="1">
        <v>20</v>
      </c>
      <c r="L52" s="1">
        <v>4</v>
      </c>
      <c r="M52" s="1">
        <v>15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3">
        <f t="shared" si="5"/>
        <v>24</v>
      </c>
      <c r="AA52" s="3">
        <f t="shared" si="6"/>
        <v>115</v>
      </c>
      <c r="AB52" s="14">
        <f t="shared" si="7"/>
        <v>479.16666666666669</v>
      </c>
    </row>
    <row r="53" spans="1:28" ht="20.100000000000001" customHeight="1" thickBot="1" x14ac:dyDescent="0.3">
      <c r="A53" s="10" t="s">
        <v>54</v>
      </c>
      <c r="B53" s="1">
        <v>50</v>
      </c>
      <c r="C53" s="1">
        <v>50</v>
      </c>
      <c r="D53" s="1">
        <v>50</v>
      </c>
      <c r="E53" s="1">
        <v>52</v>
      </c>
      <c r="F53" s="1">
        <v>50</v>
      </c>
      <c r="G53" s="1">
        <v>50</v>
      </c>
      <c r="H53" s="1">
        <v>50</v>
      </c>
      <c r="I53" s="1">
        <v>50</v>
      </c>
      <c r="J53" s="1">
        <v>50</v>
      </c>
      <c r="K53" s="1">
        <v>50</v>
      </c>
      <c r="L53" s="1">
        <v>50</v>
      </c>
      <c r="M53" s="1">
        <v>50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3">
        <f t="shared" si="5"/>
        <v>300</v>
      </c>
      <c r="AA53" s="3">
        <f t="shared" si="6"/>
        <v>302</v>
      </c>
      <c r="AB53" s="14">
        <f t="shared" si="7"/>
        <v>100.66666666666666</v>
      </c>
    </row>
    <row r="54" spans="1:28" ht="36" customHeight="1" thickBot="1" x14ac:dyDescent="0.3">
      <c r="A54" s="10" t="s">
        <v>55</v>
      </c>
      <c r="B54" s="1">
        <v>80</v>
      </c>
      <c r="C54" s="1">
        <v>80</v>
      </c>
      <c r="D54" s="1">
        <v>80</v>
      </c>
      <c r="E54" s="1">
        <v>80</v>
      </c>
      <c r="F54" s="1">
        <v>80</v>
      </c>
      <c r="G54" s="1">
        <v>80</v>
      </c>
      <c r="H54" s="1">
        <v>80</v>
      </c>
      <c r="I54" s="1">
        <v>80</v>
      </c>
      <c r="J54" s="1">
        <v>80</v>
      </c>
      <c r="K54" s="1">
        <v>80</v>
      </c>
      <c r="L54" s="1">
        <v>80</v>
      </c>
      <c r="M54" s="1">
        <v>81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3">
        <f t="shared" si="5"/>
        <v>480</v>
      </c>
      <c r="AA54" s="3">
        <f t="shared" si="6"/>
        <v>481</v>
      </c>
      <c r="AB54" s="14">
        <f t="shared" si="7"/>
        <v>100.20833333333334</v>
      </c>
    </row>
    <row r="55" spans="1:28" ht="20.100000000000001" customHeight="1" thickBot="1" x14ac:dyDescent="0.3">
      <c r="A55" s="10" t="s">
        <v>56</v>
      </c>
      <c r="B55" s="1">
        <v>70</v>
      </c>
      <c r="C55" s="1">
        <v>63</v>
      </c>
      <c r="D55" s="1">
        <v>70</v>
      </c>
      <c r="E55" s="1">
        <v>63</v>
      </c>
      <c r="F55" s="1">
        <v>70</v>
      </c>
      <c r="G55" s="1">
        <v>63</v>
      </c>
      <c r="H55" s="1">
        <v>70</v>
      </c>
      <c r="I55" s="1">
        <v>63</v>
      </c>
      <c r="J55" s="1">
        <v>70</v>
      </c>
      <c r="K55" s="1">
        <v>63</v>
      </c>
      <c r="L55" s="1">
        <v>70</v>
      </c>
      <c r="M55" s="1">
        <v>64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3">
        <f t="shared" si="5"/>
        <v>420</v>
      </c>
      <c r="AA55" s="3">
        <f t="shared" si="6"/>
        <v>379</v>
      </c>
      <c r="AB55" s="14">
        <f t="shared" si="7"/>
        <v>90.238095238095241</v>
      </c>
    </row>
    <row r="56" spans="1:28" ht="31.5" customHeight="1" thickBot="1" x14ac:dyDescent="0.3">
      <c r="A56" s="10" t="s">
        <v>57</v>
      </c>
      <c r="B56" s="1">
        <v>12</v>
      </c>
      <c r="C56" s="1">
        <v>12</v>
      </c>
      <c r="D56" s="1">
        <v>12</v>
      </c>
      <c r="E56" s="1">
        <v>12</v>
      </c>
      <c r="F56" s="1">
        <v>12</v>
      </c>
      <c r="G56" s="1">
        <v>12</v>
      </c>
      <c r="H56" s="1">
        <v>12</v>
      </c>
      <c r="I56" s="1">
        <v>12</v>
      </c>
      <c r="J56" s="1">
        <v>12</v>
      </c>
      <c r="K56" s="1">
        <v>12</v>
      </c>
      <c r="L56" s="1">
        <v>12</v>
      </c>
      <c r="M56" s="1">
        <v>12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3">
        <f t="shared" si="5"/>
        <v>72</v>
      </c>
      <c r="AA56" s="3">
        <f t="shared" si="6"/>
        <v>72</v>
      </c>
      <c r="AB56" s="14">
        <f t="shared" si="7"/>
        <v>100</v>
      </c>
    </row>
    <row r="57" spans="1:28" ht="20.100000000000001" customHeight="1" thickBot="1" x14ac:dyDescent="0.3">
      <c r="A57" s="10" t="s">
        <v>58</v>
      </c>
      <c r="B57" s="1">
        <v>100</v>
      </c>
      <c r="C57" s="1">
        <v>100</v>
      </c>
      <c r="D57" s="1">
        <v>100</v>
      </c>
      <c r="E57" s="1">
        <v>100</v>
      </c>
      <c r="F57" s="1">
        <v>100</v>
      </c>
      <c r="G57" s="1">
        <v>78</v>
      </c>
      <c r="H57" s="1">
        <v>100</v>
      </c>
      <c r="I57" s="1">
        <v>100</v>
      </c>
      <c r="J57" s="1">
        <v>100</v>
      </c>
      <c r="K57" s="1">
        <v>104</v>
      </c>
      <c r="L57" s="1">
        <v>100</v>
      </c>
      <c r="M57" s="1">
        <v>104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3">
        <f t="shared" si="5"/>
        <v>600</v>
      </c>
      <c r="AA57" s="3">
        <f t="shared" si="6"/>
        <v>586</v>
      </c>
      <c r="AB57" s="14">
        <f t="shared" si="7"/>
        <v>97.666666666666671</v>
      </c>
    </row>
    <row r="58" spans="1:28" ht="20.100000000000001" customHeight="1" thickBot="1" x14ac:dyDescent="0.3">
      <c r="A58" s="10" t="s">
        <v>89</v>
      </c>
      <c r="B58" s="1">
        <v>10</v>
      </c>
      <c r="C58" s="1">
        <v>0</v>
      </c>
      <c r="D58" s="1">
        <v>10</v>
      </c>
      <c r="E58" s="1">
        <v>0</v>
      </c>
      <c r="F58" s="1">
        <v>10</v>
      </c>
      <c r="G58" s="1">
        <v>0</v>
      </c>
      <c r="H58" s="1">
        <v>10</v>
      </c>
      <c r="I58" s="1">
        <v>0</v>
      </c>
      <c r="J58" s="1">
        <v>10</v>
      </c>
      <c r="K58" s="1">
        <v>0</v>
      </c>
      <c r="L58" s="1">
        <v>10</v>
      </c>
      <c r="M58" s="1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3">
        <f t="shared" si="5"/>
        <v>60</v>
      </c>
      <c r="AA58" s="3">
        <f t="shared" si="6"/>
        <v>0</v>
      </c>
      <c r="AB58" s="14">
        <f t="shared" si="7"/>
        <v>0</v>
      </c>
    </row>
    <row r="59" spans="1:28" ht="20.100000000000001" customHeight="1" thickBot="1" x14ac:dyDescent="0.3">
      <c r="A59" s="10" t="s">
        <v>59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>
        <v>5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>
        <f t="shared" si="5"/>
        <v>30</v>
      </c>
      <c r="AA59" s="3">
        <f t="shared" si="6"/>
        <v>30</v>
      </c>
      <c r="AB59" s="14">
        <f t="shared" si="7"/>
        <v>100</v>
      </c>
    </row>
    <row r="60" spans="1:28" ht="20.100000000000001" customHeight="1" thickBot="1" x14ac:dyDescent="0.3">
      <c r="A60" s="10" t="s">
        <v>60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0</v>
      </c>
      <c r="H60" s="1">
        <v>3</v>
      </c>
      <c r="I60" s="1">
        <v>5</v>
      </c>
      <c r="J60" s="1">
        <v>3</v>
      </c>
      <c r="K60" s="1">
        <v>3</v>
      </c>
      <c r="L60" s="1">
        <v>3</v>
      </c>
      <c r="M60" s="1">
        <v>3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3">
        <f t="shared" si="5"/>
        <v>18</v>
      </c>
      <c r="AA60" s="3">
        <f t="shared" si="6"/>
        <v>17</v>
      </c>
      <c r="AB60" s="14">
        <f t="shared" si="7"/>
        <v>94.444444444444443</v>
      </c>
    </row>
    <row r="61" spans="1:28" ht="20.100000000000001" customHeight="1" thickBot="1" x14ac:dyDescent="0.3">
      <c r="A61" s="10" t="s">
        <v>61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2</v>
      </c>
      <c r="L61" s="1">
        <v>2</v>
      </c>
      <c r="M61" s="1">
        <v>2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3">
        <f t="shared" si="5"/>
        <v>12</v>
      </c>
      <c r="AA61" s="3">
        <f t="shared" si="6"/>
        <v>12</v>
      </c>
      <c r="AB61" s="14">
        <f t="shared" si="7"/>
        <v>100</v>
      </c>
    </row>
    <row r="62" spans="1:28" ht="20.100000000000001" customHeight="1" thickBot="1" x14ac:dyDescent="0.3">
      <c r="A62" s="10" t="s">
        <v>82</v>
      </c>
      <c r="B62" s="1">
        <v>50</v>
      </c>
      <c r="C62" s="1">
        <v>2380</v>
      </c>
      <c r="D62" s="1">
        <v>50</v>
      </c>
      <c r="E62" s="1">
        <v>2613</v>
      </c>
      <c r="F62" s="1">
        <v>50</v>
      </c>
      <c r="G62" s="1">
        <v>1667</v>
      </c>
      <c r="H62" s="1">
        <v>50</v>
      </c>
      <c r="I62" s="1">
        <v>2110</v>
      </c>
      <c r="J62" s="1">
        <v>50</v>
      </c>
      <c r="K62" s="1">
        <v>2296</v>
      </c>
      <c r="L62" s="1">
        <v>50</v>
      </c>
      <c r="M62" s="1">
        <v>2296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3">
        <f t="shared" si="5"/>
        <v>300</v>
      </c>
      <c r="AA62" s="3">
        <f t="shared" si="6"/>
        <v>13362</v>
      </c>
      <c r="AB62" s="14">
        <f>(AA62/Z62)*100</f>
        <v>4454</v>
      </c>
    </row>
    <row r="63" spans="1:28" ht="20.100000000000001" customHeight="1" thickBot="1" x14ac:dyDescent="0.3">
      <c r="A63" s="10" t="s">
        <v>11</v>
      </c>
      <c r="B63" s="2">
        <f t="shared" ref="B63:I63" si="8">SUM(B40:B62)</f>
        <v>2772</v>
      </c>
      <c r="C63" s="2">
        <f t="shared" si="8"/>
        <v>5163</v>
      </c>
      <c r="D63" s="2">
        <f t="shared" si="8"/>
        <v>2772</v>
      </c>
      <c r="E63" s="2">
        <f t="shared" si="8"/>
        <v>5365</v>
      </c>
      <c r="F63" s="2">
        <f t="shared" si="8"/>
        <v>2772</v>
      </c>
      <c r="G63" s="1">
        <f t="shared" si="8"/>
        <v>4236</v>
      </c>
      <c r="H63" s="2">
        <f t="shared" si="8"/>
        <v>2772</v>
      </c>
      <c r="I63" s="1">
        <f t="shared" si="8"/>
        <v>4668</v>
      </c>
      <c r="J63" s="2">
        <f>SUM(J40:J62)</f>
        <v>2772</v>
      </c>
      <c r="K63" s="1">
        <f>SUM(K40:K62)</f>
        <v>5014</v>
      </c>
      <c r="L63" s="2">
        <f>SUM(L40:L62)</f>
        <v>2772</v>
      </c>
      <c r="M63" s="2">
        <f>SUM(M40:M62)</f>
        <v>4925</v>
      </c>
      <c r="N63" s="2"/>
      <c r="O63" s="1">
        <f t="shared" ref="M63:Y63" si="9">SUM(O40:O61)</f>
        <v>0</v>
      </c>
      <c r="P63" s="1"/>
      <c r="Q63" s="1">
        <f>SUM(Q40:Q61)</f>
        <v>0</v>
      </c>
      <c r="R63" s="1"/>
      <c r="S63" s="2">
        <f t="shared" si="9"/>
        <v>0</v>
      </c>
      <c r="T63" s="2"/>
      <c r="U63" s="2">
        <f t="shared" si="9"/>
        <v>0</v>
      </c>
      <c r="V63" s="2"/>
      <c r="W63" s="2">
        <f t="shared" si="9"/>
        <v>0</v>
      </c>
      <c r="X63" s="2"/>
      <c r="Y63" s="2">
        <f t="shared" si="9"/>
        <v>0</v>
      </c>
      <c r="Z63" s="3">
        <f>B63*6</f>
        <v>16632</v>
      </c>
      <c r="AA63" s="3">
        <f t="shared" si="6"/>
        <v>29371</v>
      </c>
      <c r="AB63" s="14">
        <f>(AA63/Z63)*100</f>
        <v>176.59331409331409</v>
      </c>
    </row>
    <row r="64" spans="1:28" ht="64.5" customHeight="1" thickBot="1" x14ac:dyDescent="0.3">
      <c r="A64" s="25" t="s">
        <v>91</v>
      </c>
      <c r="B64" s="33" t="s">
        <v>83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5"/>
    </row>
    <row r="65" spans="1:28" ht="24.75" customHeight="1" x14ac:dyDescent="0.25">
      <c r="A65" s="11"/>
    </row>
    <row r="66" spans="1:28" ht="24.75" customHeight="1" thickBot="1" x14ac:dyDescent="0.3">
      <c r="A66" s="36" t="s">
        <v>62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8" ht="20.100000000000001" customHeight="1" thickBot="1" x14ac:dyDescent="0.3">
      <c r="A67" s="31"/>
      <c r="B67" s="27" t="s">
        <v>70</v>
      </c>
      <c r="C67" s="28"/>
      <c r="D67" s="27" t="s">
        <v>71</v>
      </c>
      <c r="E67" s="28"/>
      <c r="F67" s="27" t="s">
        <v>72</v>
      </c>
      <c r="G67" s="28"/>
      <c r="H67" s="27" t="s">
        <v>73</v>
      </c>
      <c r="I67" s="28"/>
      <c r="J67" s="27" t="s">
        <v>74</v>
      </c>
      <c r="K67" s="28"/>
      <c r="L67" s="27" t="s">
        <v>75</v>
      </c>
      <c r="M67" s="28"/>
      <c r="N67" s="27" t="s">
        <v>76</v>
      </c>
      <c r="O67" s="28"/>
      <c r="P67" s="27" t="s">
        <v>77</v>
      </c>
      <c r="Q67" s="28"/>
      <c r="R67" s="27" t="s">
        <v>78</v>
      </c>
      <c r="S67" s="28"/>
      <c r="T67" s="27" t="s">
        <v>79</v>
      </c>
      <c r="U67" s="28"/>
      <c r="V67" s="27" t="s">
        <v>80</v>
      </c>
      <c r="W67" s="28"/>
      <c r="X67" s="27" t="s">
        <v>81</v>
      </c>
      <c r="Y67" s="28"/>
      <c r="Z67" s="29" t="s">
        <v>11</v>
      </c>
      <c r="AA67" s="56"/>
      <c r="AB67" s="30"/>
    </row>
    <row r="68" spans="1:28" ht="27" customHeight="1" thickBot="1" x14ac:dyDescent="0.3">
      <c r="A68" s="32"/>
      <c r="B68" s="17" t="s">
        <v>42</v>
      </c>
      <c r="C68" s="7" t="s">
        <v>12</v>
      </c>
      <c r="D68" s="17" t="s">
        <v>42</v>
      </c>
      <c r="E68" s="7" t="s">
        <v>12</v>
      </c>
      <c r="F68" s="17" t="s">
        <v>42</v>
      </c>
      <c r="G68" s="7" t="s">
        <v>12</v>
      </c>
      <c r="H68" s="17" t="s">
        <v>42</v>
      </c>
      <c r="I68" s="7" t="s">
        <v>12</v>
      </c>
      <c r="J68" s="17" t="s">
        <v>42</v>
      </c>
      <c r="K68" s="7" t="s">
        <v>12</v>
      </c>
      <c r="L68" s="17" t="s">
        <v>42</v>
      </c>
      <c r="M68" s="7" t="s">
        <v>12</v>
      </c>
      <c r="N68" s="17" t="s">
        <v>42</v>
      </c>
      <c r="O68" s="7" t="s">
        <v>12</v>
      </c>
      <c r="P68" s="17" t="s">
        <v>42</v>
      </c>
      <c r="Q68" s="7" t="s">
        <v>12</v>
      </c>
      <c r="R68" s="17" t="s">
        <v>42</v>
      </c>
      <c r="S68" s="7" t="s">
        <v>12</v>
      </c>
      <c r="T68" s="17" t="s">
        <v>42</v>
      </c>
      <c r="U68" s="7" t="s">
        <v>12</v>
      </c>
      <c r="V68" s="17" t="s">
        <v>42</v>
      </c>
      <c r="W68" s="7" t="s">
        <v>12</v>
      </c>
      <c r="X68" s="17" t="s">
        <v>42</v>
      </c>
      <c r="Y68" s="7" t="s">
        <v>12</v>
      </c>
      <c r="Z68" s="4" t="s">
        <v>13</v>
      </c>
      <c r="AA68" s="4" t="s">
        <v>12</v>
      </c>
      <c r="AB68" s="4" t="s">
        <v>14</v>
      </c>
    </row>
    <row r="69" spans="1:28" ht="20.100000000000001" customHeight="1" thickBot="1" x14ac:dyDescent="0.3">
      <c r="A69" s="10" t="s">
        <v>63</v>
      </c>
      <c r="B69" s="1">
        <v>475</v>
      </c>
      <c r="C69" s="2">
        <v>452</v>
      </c>
      <c r="D69" s="1">
        <v>475</v>
      </c>
      <c r="E69" s="2">
        <v>438</v>
      </c>
      <c r="F69" s="1">
        <v>475</v>
      </c>
      <c r="G69" s="2">
        <v>443</v>
      </c>
      <c r="H69" s="1">
        <v>475</v>
      </c>
      <c r="I69" s="1">
        <v>449</v>
      </c>
      <c r="J69" s="1">
        <v>475</v>
      </c>
      <c r="K69" s="1">
        <v>476</v>
      </c>
      <c r="L69" s="1">
        <v>475</v>
      </c>
      <c r="M69" s="1">
        <v>463</v>
      </c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1"/>
      <c r="Z69" s="3">
        <f>B69*6</f>
        <v>2850</v>
      </c>
      <c r="AA69" s="3">
        <f>SUM(C69,E69,G69,I69,K69,M69)</f>
        <v>2721</v>
      </c>
      <c r="AB69" s="14">
        <f>(AA69/Z69)*100</f>
        <v>95.473684210526315</v>
      </c>
    </row>
    <row r="70" spans="1:28" ht="20.100000000000001" customHeight="1" thickBot="1" x14ac:dyDescent="0.3">
      <c r="A70" s="10" t="s">
        <v>11</v>
      </c>
      <c r="B70" s="2">
        <f>SUM(B69)</f>
        <v>475</v>
      </c>
      <c r="C70" s="2">
        <v>452</v>
      </c>
      <c r="D70" s="2">
        <f>SUM(D69)</f>
        <v>475</v>
      </c>
      <c r="E70" s="2">
        <v>438</v>
      </c>
      <c r="F70" s="2">
        <f>SUM(F69)</f>
        <v>475</v>
      </c>
      <c r="G70" s="2">
        <v>443</v>
      </c>
      <c r="H70" s="2">
        <f>SUM(H69)</f>
        <v>475</v>
      </c>
      <c r="I70" s="2">
        <v>449</v>
      </c>
      <c r="J70" s="2">
        <f>SUM(J69)</f>
        <v>475</v>
      </c>
      <c r="K70" s="2">
        <v>476</v>
      </c>
      <c r="L70" s="2">
        <f>SUM(L69)</f>
        <v>475</v>
      </c>
      <c r="M70" s="2">
        <v>463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1"/>
      <c r="Z70" s="3">
        <f>B70*6</f>
        <v>2850</v>
      </c>
      <c r="AA70" s="3">
        <f>SUM(C70,E70,G70,I70,K70,M70)</f>
        <v>2721</v>
      </c>
      <c r="AB70" s="14">
        <f t="shared" ref="AB70" si="10">(AA70/Z70)*100</f>
        <v>95.473684210526315</v>
      </c>
    </row>
    <row r="71" spans="1:28" ht="20.100000000000001" customHeight="1" x14ac:dyDescent="0.25">
      <c r="A71" s="11"/>
    </row>
    <row r="72" spans="1:28" ht="24" customHeight="1" thickBot="1" x14ac:dyDescent="0.3">
      <c r="A72" s="36" t="s">
        <v>67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28" ht="20.100000000000001" customHeight="1" thickBot="1" x14ac:dyDescent="0.3">
      <c r="A73" s="31"/>
      <c r="B73" s="27" t="s">
        <v>70</v>
      </c>
      <c r="C73" s="28"/>
      <c r="D73" s="27" t="s">
        <v>71</v>
      </c>
      <c r="E73" s="28"/>
      <c r="F73" s="27" t="s">
        <v>72</v>
      </c>
      <c r="G73" s="28"/>
      <c r="H73" s="27" t="s">
        <v>73</v>
      </c>
      <c r="I73" s="28"/>
      <c r="J73" s="27" t="s">
        <v>74</v>
      </c>
      <c r="K73" s="28"/>
      <c r="L73" s="27" t="s">
        <v>75</v>
      </c>
      <c r="M73" s="28"/>
      <c r="N73" s="27" t="s">
        <v>76</v>
      </c>
      <c r="O73" s="28"/>
      <c r="P73" s="27" t="s">
        <v>77</v>
      </c>
      <c r="Q73" s="28"/>
      <c r="R73" s="27" t="s">
        <v>78</v>
      </c>
      <c r="S73" s="28"/>
      <c r="T73" s="27" t="s">
        <v>79</v>
      </c>
      <c r="U73" s="28"/>
      <c r="V73" s="27" t="s">
        <v>80</v>
      </c>
      <c r="W73" s="28"/>
      <c r="X73" s="27" t="s">
        <v>81</v>
      </c>
      <c r="Y73" s="28"/>
      <c r="Z73" s="29" t="s">
        <v>11</v>
      </c>
      <c r="AA73" s="56"/>
      <c r="AB73" s="30"/>
    </row>
    <row r="74" spans="1:28" ht="25.5" customHeight="1" thickBot="1" x14ac:dyDescent="0.3">
      <c r="A74" s="32"/>
      <c r="B74" s="17" t="s">
        <v>42</v>
      </c>
      <c r="C74" s="7" t="s">
        <v>12</v>
      </c>
      <c r="D74" s="17" t="s">
        <v>42</v>
      </c>
      <c r="E74" s="7" t="s">
        <v>12</v>
      </c>
      <c r="F74" s="17" t="s">
        <v>42</v>
      </c>
      <c r="G74" s="7" t="s">
        <v>12</v>
      </c>
      <c r="H74" s="17" t="s">
        <v>42</v>
      </c>
      <c r="I74" s="7" t="s">
        <v>12</v>
      </c>
      <c r="J74" s="17" t="s">
        <v>42</v>
      </c>
      <c r="K74" s="7" t="s">
        <v>12</v>
      </c>
      <c r="L74" s="17" t="s">
        <v>42</v>
      </c>
      <c r="M74" s="7" t="s">
        <v>12</v>
      </c>
      <c r="N74" s="17" t="s">
        <v>42</v>
      </c>
      <c r="O74" s="7" t="s">
        <v>12</v>
      </c>
      <c r="P74" s="17" t="s">
        <v>42</v>
      </c>
      <c r="Q74" s="7" t="s">
        <v>12</v>
      </c>
      <c r="R74" s="17" t="s">
        <v>42</v>
      </c>
      <c r="S74" s="7" t="s">
        <v>12</v>
      </c>
      <c r="T74" s="17" t="s">
        <v>42</v>
      </c>
      <c r="U74" s="7" t="s">
        <v>12</v>
      </c>
      <c r="V74" s="17" t="s">
        <v>42</v>
      </c>
      <c r="W74" s="7" t="s">
        <v>12</v>
      </c>
      <c r="X74" s="17" t="s">
        <v>42</v>
      </c>
      <c r="Y74" s="7" t="s">
        <v>12</v>
      </c>
      <c r="Z74" s="12" t="s">
        <v>13</v>
      </c>
      <c r="AA74" s="12" t="s">
        <v>12</v>
      </c>
      <c r="AB74" s="4" t="s">
        <v>14</v>
      </c>
    </row>
    <row r="75" spans="1:28" ht="20.100000000000001" customHeight="1" thickBot="1" x14ac:dyDescent="0.3">
      <c r="A75" s="10" t="s">
        <v>64</v>
      </c>
      <c r="B75" s="37">
        <v>0.3</v>
      </c>
      <c r="C75" s="39">
        <v>0.37919999999999998</v>
      </c>
      <c r="D75" s="37">
        <v>0.3</v>
      </c>
      <c r="E75" s="41">
        <v>0.38890000000000002</v>
      </c>
      <c r="F75" s="37">
        <v>0.3</v>
      </c>
      <c r="G75" s="41">
        <v>0.36919999999999997</v>
      </c>
      <c r="H75" s="37">
        <v>0.3</v>
      </c>
      <c r="I75" s="41">
        <v>0.37859999999999999</v>
      </c>
      <c r="J75" s="37">
        <v>0.3</v>
      </c>
      <c r="K75" s="53">
        <v>0.23100000000000001</v>
      </c>
      <c r="L75" s="37">
        <v>0.3</v>
      </c>
      <c r="M75" s="41">
        <v>0.28110000000000002</v>
      </c>
      <c r="N75" s="18"/>
      <c r="O75" s="41"/>
      <c r="P75" s="18"/>
      <c r="Q75" s="41"/>
      <c r="R75" s="18"/>
      <c r="S75" s="41"/>
      <c r="T75" s="18"/>
      <c r="U75" s="41"/>
      <c r="V75" s="18"/>
      <c r="W75" s="41"/>
      <c r="X75" s="18"/>
      <c r="Y75" s="41"/>
      <c r="Z75" s="58">
        <f>B75*6</f>
        <v>1.7999999999999998</v>
      </c>
      <c r="AA75" s="44">
        <f>SUM(C75,E75,G75,I75,K75,M75)</f>
        <v>2.028</v>
      </c>
      <c r="AB75" s="44">
        <f>(AA75/Z75)</f>
        <v>1.1266666666666667</v>
      </c>
    </row>
    <row r="76" spans="1:28" ht="20.100000000000001" customHeight="1" thickBot="1" x14ac:dyDescent="0.3">
      <c r="A76" s="10" t="s">
        <v>11</v>
      </c>
      <c r="B76" s="38"/>
      <c r="C76" s="40"/>
      <c r="D76" s="38"/>
      <c r="E76" s="42"/>
      <c r="F76" s="38"/>
      <c r="G76" s="42"/>
      <c r="H76" s="38"/>
      <c r="I76" s="42"/>
      <c r="J76" s="38"/>
      <c r="K76" s="54"/>
      <c r="L76" s="38"/>
      <c r="M76" s="42"/>
      <c r="N76" s="20"/>
      <c r="O76" s="42"/>
      <c r="P76" s="20"/>
      <c r="Q76" s="42"/>
      <c r="R76" s="20"/>
      <c r="S76" s="42"/>
      <c r="T76" s="20"/>
      <c r="U76" s="42"/>
      <c r="V76" s="20"/>
      <c r="W76" s="42"/>
      <c r="X76" s="20"/>
      <c r="Y76" s="42"/>
      <c r="Z76" s="59"/>
      <c r="AA76" s="45"/>
      <c r="AB76" s="45"/>
    </row>
    <row r="77" spans="1:28" ht="20.100000000000001" customHeight="1" x14ac:dyDescent="0.25">
      <c r="A77" s="11"/>
    </row>
    <row r="78" spans="1:28" ht="24" customHeight="1" thickBot="1" x14ac:dyDescent="0.3">
      <c r="A78" s="36" t="s">
        <v>68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ht="20.100000000000001" customHeight="1" thickBot="1" x14ac:dyDescent="0.3">
      <c r="A79" s="31"/>
      <c r="B79" s="27" t="s">
        <v>70</v>
      </c>
      <c r="C79" s="28"/>
      <c r="D79" s="27" t="s">
        <v>71</v>
      </c>
      <c r="E79" s="28"/>
      <c r="F79" s="27" t="s">
        <v>72</v>
      </c>
      <c r="G79" s="28"/>
      <c r="H79" s="27" t="s">
        <v>73</v>
      </c>
      <c r="I79" s="28"/>
      <c r="J79" s="27" t="s">
        <v>74</v>
      </c>
      <c r="K79" s="28"/>
      <c r="L79" s="27" t="s">
        <v>75</v>
      </c>
      <c r="M79" s="28"/>
      <c r="N79" s="27" t="s">
        <v>76</v>
      </c>
      <c r="O79" s="28"/>
      <c r="P79" s="27" t="s">
        <v>77</v>
      </c>
      <c r="Q79" s="28"/>
      <c r="R79" s="27" t="s">
        <v>78</v>
      </c>
      <c r="S79" s="28"/>
      <c r="T79" s="27" t="s">
        <v>79</v>
      </c>
      <c r="U79" s="28"/>
      <c r="V79" s="27" t="s">
        <v>80</v>
      </c>
      <c r="W79" s="28"/>
      <c r="X79" s="27" t="s">
        <v>81</v>
      </c>
      <c r="Y79" s="28"/>
      <c r="Z79" s="29" t="s">
        <v>11</v>
      </c>
      <c r="AA79" s="56"/>
      <c r="AB79" s="30"/>
    </row>
    <row r="80" spans="1:28" ht="30.75" customHeight="1" thickBot="1" x14ac:dyDescent="0.3">
      <c r="A80" s="32"/>
      <c r="B80" s="17" t="s">
        <v>42</v>
      </c>
      <c r="C80" s="7" t="s">
        <v>12</v>
      </c>
      <c r="D80" s="17" t="s">
        <v>42</v>
      </c>
      <c r="E80" s="7" t="s">
        <v>12</v>
      </c>
      <c r="F80" s="17" t="s">
        <v>42</v>
      </c>
      <c r="G80" s="7" t="s">
        <v>12</v>
      </c>
      <c r="H80" s="17" t="s">
        <v>42</v>
      </c>
      <c r="I80" s="7" t="s">
        <v>12</v>
      </c>
      <c r="J80" s="17" t="s">
        <v>42</v>
      </c>
      <c r="K80" s="7" t="s">
        <v>12</v>
      </c>
      <c r="L80" s="17" t="s">
        <v>42</v>
      </c>
      <c r="M80" s="7" t="s">
        <v>12</v>
      </c>
      <c r="N80" s="17" t="s">
        <v>42</v>
      </c>
      <c r="O80" s="7" t="s">
        <v>12</v>
      </c>
      <c r="P80" s="17" t="s">
        <v>42</v>
      </c>
      <c r="Q80" s="7" t="s">
        <v>12</v>
      </c>
      <c r="R80" s="17" t="s">
        <v>42</v>
      </c>
      <c r="S80" s="7" t="s">
        <v>12</v>
      </c>
      <c r="T80" s="17" t="s">
        <v>42</v>
      </c>
      <c r="U80" s="7" t="s">
        <v>12</v>
      </c>
      <c r="V80" s="17" t="s">
        <v>42</v>
      </c>
      <c r="W80" s="7" t="s">
        <v>12</v>
      </c>
      <c r="X80" s="17" t="s">
        <v>42</v>
      </c>
      <c r="Y80" s="7" t="s">
        <v>12</v>
      </c>
      <c r="Z80" s="12" t="s">
        <v>13</v>
      </c>
      <c r="AA80" s="12" t="s">
        <v>12</v>
      </c>
      <c r="AB80" s="12" t="s">
        <v>14</v>
      </c>
    </row>
    <row r="81" spans="1:28" ht="20.25" customHeight="1" thickBot="1" x14ac:dyDescent="0.3">
      <c r="A81" s="13" t="s">
        <v>65</v>
      </c>
      <c r="B81" s="46">
        <v>0.7</v>
      </c>
      <c r="C81" s="41">
        <v>0.99539999999999995</v>
      </c>
      <c r="D81" s="46">
        <v>0.7</v>
      </c>
      <c r="E81" s="41">
        <v>0.91720000000000002</v>
      </c>
      <c r="F81" s="46">
        <v>0.7</v>
      </c>
      <c r="G81" s="41">
        <v>0.97509999999999997</v>
      </c>
      <c r="H81" s="46">
        <v>0.7</v>
      </c>
      <c r="I81" s="41">
        <v>0.91930000000000001</v>
      </c>
      <c r="J81" s="46">
        <v>0.7</v>
      </c>
      <c r="K81" s="41">
        <v>0.93899999999999995</v>
      </c>
      <c r="L81" s="46">
        <v>0.7</v>
      </c>
      <c r="M81" s="41"/>
      <c r="N81" s="18"/>
      <c r="O81" s="41"/>
      <c r="P81" s="18"/>
      <c r="Q81" s="39"/>
      <c r="R81" s="21"/>
      <c r="S81" s="39"/>
      <c r="T81" s="21"/>
      <c r="U81" s="39"/>
      <c r="V81" s="21"/>
      <c r="W81" s="39"/>
      <c r="X81" s="21"/>
      <c r="Y81" s="41"/>
      <c r="Z81" s="50">
        <f>B81*6</f>
        <v>4.1999999999999993</v>
      </c>
      <c r="AA81" s="50">
        <f>SUM(C81,E81,G81,I81,K81)</f>
        <v>4.7459999999999996</v>
      </c>
      <c r="AB81" s="50">
        <f>(AA81/Z81)</f>
        <v>1.1300000000000001</v>
      </c>
    </row>
    <row r="82" spans="1:28" ht="20.100000000000001" customHeight="1" thickBot="1" x14ac:dyDescent="0.3">
      <c r="A82" s="10" t="s">
        <v>66</v>
      </c>
      <c r="B82" s="47"/>
      <c r="C82" s="43"/>
      <c r="D82" s="47"/>
      <c r="E82" s="43"/>
      <c r="F82" s="47"/>
      <c r="G82" s="43"/>
      <c r="H82" s="47"/>
      <c r="I82" s="43"/>
      <c r="J82" s="47"/>
      <c r="K82" s="43"/>
      <c r="L82" s="47"/>
      <c r="M82" s="43"/>
      <c r="N82" s="19"/>
      <c r="O82" s="43"/>
      <c r="P82" s="19"/>
      <c r="Q82" s="49"/>
      <c r="R82" s="23"/>
      <c r="S82" s="49"/>
      <c r="T82" s="23"/>
      <c r="U82" s="49"/>
      <c r="V82" s="23"/>
      <c r="W82" s="49"/>
      <c r="X82" s="23"/>
      <c r="Y82" s="43"/>
      <c r="Z82" s="51"/>
      <c r="AA82" s="51"/>
      <c r="AB82" s="51"/>
    </row>
    <row r="83" spans="1:28" ht="20.100000000000001" customHeight="1" thickBot="1" x14ac:dyDescent="0.3">
      <c r="A83" s="10" t="s">
        <v>11</v>
      </c>
      <c r="B83" s="48"/>
      <c r="C83" s="42"/>
      <c r="D83" s="48"/>
      <c r="E83" s="42"/>
      <c r="F83" s="48"/>
      <c r="G83" s="42"/>
      <c r="H83" s="48"/>
      <c r="I83" s="42"/>
      <c r="J83" s="48"/>
      <c r="K83" s="42"/>
      <c r="L83" s="48"/>
      <c r="M83" s="42"/>
      <c r="N83" s="20"/>
      <c r="O83" s="42"/>
      <c r="P83" s="20"/>
      <c r="Q83" s="40"/>
      <c r="R83" s="22"/>
      <c r="S83" s="40"/>
      <c r="T83" s="22"/>
      <c r="U83" s="40"/>
      <c r="V83" s="22"/>
      <c r="W83" s="40"/>
      <c r="X83" s="22"/>
      <c r="Y83" s="42"/>
      <c r="Z83" s="52"/>
      <c r="AA83" s="52"/>
      <c r="AB83" s="52"/>
    </row>
    <row r="84" spans="1:28" ht="20.100000000000001" customHeight="1" x14ac:dyDescent="0.25">
      <c r="A84" s="11"/>
    </row>
    <row r="85" spans="1:28" ht="24" customHeight="1" x14ac:dyDescent="0.25">
      <c r="A85" s="55" t="s">
        <v>15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</row>
    <row r="86" spans="1:28" ht="24" customHeight="1" x14ac:dyDescent="0.25">
      <c r="A86" s="16" t="s">
        <v>92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</sheetData>
  <mergeCells count="121">
    <mergeCell ref="A85:Y85"/>
    <mergeCell ref="B81:B83"/>
    <mergeCell ref="B75:B76"/>
    <mergeCell ref="A6:A7"/>
    <mergeCell ref="A72:AB72"/>
    <mergeCell ref="A78:AB78"/>
    <mergeCell ref="Z79:AB79"/>
    <mergeCell ref="Z73:AB73"/>
    <mergeCell ref="A79:A80"/>
    <mergeCell ref="A73:A74"/>
    <mergeCell ref="Q81:Q83"/>
    <mergeCell ref="Z6:AB6"/>
    <mergeCell ref="A36:C36"/>
    <mergeCell ref="Z67:AB67"/>
    <mergeCell ref="Z38:AB38"/>
    <mergeCell ref="A67:A68"/>
    <mergeCell ref="AB81:AB83"/>
    <mergeCell ref="Y75:Y76"/>
    <mergeCell ref="Z75:Z76"/>
    <mergeCell ref="C81:C83"/>
    <mergeCell ref="F81:F83"/>
    <mergeCell ref="H81:H83"/>
    <mergeCell ref="I81:I83"/>
    <mergeCell ref="U81:U83"/>
    <mergeCell ref="Q75:Q76"/>
    <mergeCell ref="W81:W83"/>
    <mergeCell ref="G81:G83"/>
    <mergeCell ref="M75:M76"/>
    <mergeCell ref="K81:K83"/>
    <mergeCell ref="M81:M83"/>
    <mergeCell ref="O81:O83"/>
    <mergeCell ref="O75:O76"/>
    <mergeCell ref="U75:U76"/>
    <mergeCell ref="K75:K76"/>
    <mergeCell ref="I75:I76"/>
    <mergeCell ref="H75:H76"/>
    <mergeCell ref="L75:L76"/>
    <mergeCell ref="L81:L83"/>
    <mergeCell ref="E81:E83"/>
    <mergeCell ref="T73:U73"/>
    <mergeCell ref="A66:AB66"/>
    <mergeCell ref="N67:O67"/>
    <mergeCell ref="AA75:AA76"/>
    <mergeCell ref="AB75:AB76"/>
    <mergeCell ref="D73:E73"/>
    <mergeCell ref="F73:G73"/>
    <mergeCell ref="H73:I73"/>
    <mergeCell ref="P67:Q67"/>
    <mergeCell ref="W75:W76"/>
    <mergeCell ref="D81:D83"/>
    <mergeCell ref="J81:J83"/>
    <mergeCell ref="S81:S83"/>
    <mergeCell ref="S75:S76"/>
    <mergeCell ref="Y81:Y83"/>
    <mergeCell ref="Z81:Z83"/>
    <mergeCell ref="AA81:AA83"/>
    <mergeCell ref="B67:C67"/>
    <mergeCell ref="D67:E67"/>
    <mergeCell ref="F67:G67"/>
    <mergeCell ref="R73:S73"/>
    <mergeCell ref="N73:O73"/>
    <mergeCell ref="P73:Q73"/>
    <mergeCell ref="J38:K38"/>
    <mergeCell ref="L38:M38"/>
    <mergeCell ref="H67:I67"/>
    <mergeCell ref="B73:C73"/>
    <mergeCell ref="D75:D76"/>
    <mergeCell ref="F75:F76"/>
    <mergeCell ref="J73:K73"/>
    <mergeCell ref="C75:C76"/>
    <mergeCell ref="J75:J76"/>
    <mergeCell ref="G75:G76"/>
    <mergeCell ref="E75:E76"/>
    <mergeCell ref="N38:O38"/>
    <mergeCell ref="V67:W67"/>
    <mergeCell ref="X67:Y67"/>
    <mergeCell ref="B35:AB35"/>
    <mergeCell ref="B64:AB64"/>
    <mergeCell ref="R67:S67"/>
    <mergeCell ref="J6:K6"/>
    <mergeCell ref="L6:M6"/>
    <mergeCell ref="A37:AB37"/>
    <mergeCell ref="X6:Y6"/>
    <mergeCell ref="J67:K67"/>
    <mergeCell ref="L67:M67"/>
    <mergeCell ref="B6:C6"/>
    <mergeCell ref="D6:E6"/>
    <mergeCell ref="F6:G6"/>
    <mergeCell ref="H6:I6"/>
    <mergeCell ref="T38:U38"/>
    <mergeCell ref="V38:W38"/>
    <mergeCell ref="P38:Q38"/>
    <mergeCell ref="R38:S38"/>
    <mergeCell ref="B38:C38"/>
    <mergeCell ref="D38:E38"/>
    <mergeCell ref="F38:G38"/>
    <mergeCell ref="H38:I38"/>
    <mergeCell ref="A3:AB4"/>
    <mergeCell ref="V73:W73"/>
    <mergeCell ref="X73:Y73"/>
    <mergeCell ref="B79:C79"/>
    <mergeCell ref="D79:E79"/>
    <mergeCell ref="F79:G79"/>
    <mergeCell ref="H79:I79"/>
    <mergeCell ref="J79:K79"/>
    <mergeCell ref="L79:M79"/>
    <mergeCell ref="N79:O79"/>
    <mergeCell ref="P79:Q79"/>
    <mergeCell ref="R79:S79"/>
    <mergeCell ref="T79:U79"/>
    <mergeCell ref="V79:W79"/>
    <mergeCell ref="X79:Y79"/>
    <mergeCell ref="L73:M73"/>
    <mergeCell ref="X38:Y38"/>
    <mergeCell ref="N6:O6"/>
    <mergeCell ref="P6:Q6"/>
    <mergeCell ref="R6:S6"/>
    <mergeCell ref="T6:U6"/>
    <mergeCell ref="V6:W6"/>
    <mergeCell ref="T67:U67"/>
    <mergeCell ref="A38:A39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6" fitToHeight="0" orientation="portrait" r:id="rId1"/>
  <headerFooter>
    <oddFooter>&amp;RPágina &amp;P/&amp;N</oddFooter>
  </headerFooter>
  <rowBreaks count="2" manualBreakCount="2">
    <brk id="36" max="16383" man="1"/>
    <brk id="7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Atividades e Resultados</vt:lpstr>
      <vt:lpstr>'Atividades e Resultados'!Area_de_impressao</vt:lpstr>
      <vt:lpstr>'Atividades e Resultados'!Titulos_de_impressao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Beatriz Fátima Freitas da Silva</cp:lastModifiedBy>
  <cp:revision/>
  <cp:lastPrinted>2025-02-13T20:08:33Z</cp:lastPrinted>
  <dcterms:created xsi:type="dcterms:W3CDTF">2020-12-14T19:05:34Z</dcterms:created>
  <dcterms:modified xsi:type="dcterms:W3CDTF">2025-07-10T20:18:35Z</dcterms:modified>
  <cp:category/>
  <cp:contentStatus/>
</cp:coreProperties>
</file>