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097FE6C1-4F15-460D-896D-DD1544C35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Resultados'!$A$1:$AB$87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2" l="1"/>
  <c r="AA64" i="2"/>
  <c r="Z64" i="2"/>
  <c r="Z82" i="2"/>
  <c r="Z76" i="2"/>
  <c r="AA76" i="2"/>
  <c r="AA82" i="2"/>
  <c r="AB82" i="2" s="1"/>
  <c r="AA71" i="2"/>
  <c r="AA70" i="2"/>
  <c r="Z71" i="2"/>
  <c r="Z70" i="2"/>
  <c r="AB76" i="2"/>
  <c r="N7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41" i="2"/>
  <c r="AB41" i="2" s="1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41" i="2"/>
  <c r="O64" i="2"/>
  <c r="N64" i="2"/>
  <c r="AA34" i="2"/>
  <c r="AA12" i="2"/>
  <c r="AA13" i="2"/>
  <c r="AA14" i="2"/>
  <c r="AA15" i="2"/>
  <c r="AA16" i="2"/>
  <c r="AB16" i="2" s="1"/>
  <c r="AA17" i="2"/>
  <c r="AA18" i="2"/>
  <c r="AA19" i="2"/>
  <c r="AA20" i="2"/>
  <c r="AA21" i="2"/>
  <c r="AA22" i="2"/>
  <c r="AA23" i="2"/>
  <c r="AA24" i="2"/>
  <c r="AB24" i="2" s="1"/>
  <c r="AA25" i="2"/>
  <c r="AB25" i="2" s="1"/>
  <c r="AA26" i="2"/>
  <c r="AB26" i="2" s="1"/>
  <c r="AA27" i="2"/>
  <c r="AA28" i="2"/>
  <c r="AA29" i="2"/>
  <c r="AA30" i="2"/>
  <c r="AA31" i="2"/>
  <c r="AA32" i="2"/>
  <c r="AA33" i="2"/>
  <c r="AA11" i="2"/>
  <c r="AA10" i="2"/>
  <c r="AA9" i="2"/>
  <c r="AA8" i="2"/>
  <c r="AB8" i="2" s="1"/>
  <c r="Z28" i="2"/>
  <c r="Z25" i="2"/>
  <c r="Z26" i="2"/>
  <c r="Z24" i="2"/>
  <c r="Z23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7" i="2"/>
  <c r="Z29" i="2"/>
  <c r="Z30" i="2"/>
  <c r="Z31" i="2"/>
  <c r="Z32" i="2"/>
  <c r="Z33" i="2"/>
  <c r="Z34" i="2"/>
  <c r="Z8" i="2"/>
  <c r="N35" i="2"/>
  <c r="J64" i="2"/>
  <c r="K64" i="2"/>
  <c r="L64" i="2"/>
  <c r="L71" i="2"/>
  <c r="M64" i="2" l="1"/>
  <c r="L35" i="2"/>
  <c r="AB63" i="2"/>
  <c r="J71" i="2" l="1"/>
  <c r="C35" i="2" l="1"/>
  <c r="K35" i="2"/>
  <c r="J35" i="2"/>
  <c r="AB9" i="2"/>
  <c r="B35" i="2"/>
  <c r="Z35" i="2" s="1"/>
  <c r="AB70" i="2"/>
  <c r="AB48" i="2"/>
  <c r="H64" i="2"/>
  <c r="F64" i="2"/>
  <c r="D64" i="2"/>
  <c r="AB42" i="2"/>
  <c r="AB43" i="2"/>
  <c r="AB44" i="2"/>
  <c r="AB45" i="2"/>
  <c r="AB46" i="2"/>
  <c r="AB47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I64" i="2"/>
  <c r="G64" i="2"/>
  <c r="E64" i="2"/>
  <c r="C64" i="2"/>
  <c r="B64" i="2"/>
  <c r="AB13" i="2" l="1"/>
  <c r="AB23" i="2"/>
  <c r="AB32" i="2"/>
  <c r="AB18" i="2" l="1"/>
  <c r="AB33" i="2"/>
  <c r="AB20" i="2"/>
  <c r="AB31" i="2"/>
  <c r="AB19" i="2"/>
  <c r="AB12" i="2"/>
  <c r="AB11" i="2"/>
  <c r="AB22" i="2"/>
  <c r="AB10" i="2"/>
  <c r="AB34" i="2"/>
  <c r="AB21" i="2"/>
  <c r="AB30" i="2"/>
  <c r="AB17" i="2"/>
  <c r="AB29" i="2"/>
  <c r="AB28" i="2"/>
  <c r="AB15" i="2"/>
  <c r="AB27" i="2"/>
  <c r="AB14" i="2"/>
  <c r="H35" i="2"/>
  <c r="H71" i="2"/>
  <c r="F71" i="2"/>
  <c r="F35" i="2"/>
  <c r="D71" i="2"/>
  <c r="D35" i="2"/>
  <c r="G35" i="2"/>
  <c r="Q64" i="2" l="1"/>
  <c r="Q35" i="2"/>
  <c r="I35" i="2" l="1"/>
  <c r="S64" i="2" l="1"/>
  <c r="U64" i="2"/>
  <c r="W64" i="2"/>
  <c r="Y64" i="2"/>
  <c r="M35" i="2"/>
  <c r="O35" i="2"/>
  <c r="S35" i="2"/>
  <c r="U35" i="2"/>
  <c r="W35" i="2"/>
  <c r="Y35" i="2"/>
  <c r="E35" i="2"/>
  <c r="AA35" i="2" l="1"/>
  <c r="AB35" i="2" s="1"/>
  <c r="B71" i="2"/>
  <c r="AB71" i="2" s="1"/>
</calcChain>
</file>

<file path=xl/sharedStrings.xml><?xml version="1.0" encoding="utf-8"?>
<sst xmlns="http://schemas.openxmlformats.org/spreadsheetml/2006/main" count="271" uniqueCount="94">
  <si>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</si>
  <si>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</si>
  <si>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</si>
  <si>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</si>
  <si>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</si>
  <si>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</si>
  <si>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</si>
  <si>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</si>
  <si>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</si>
  <si>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</si>
  <si>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</si>
  <si>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</si>
  <si>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</si>
  <si>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</si>
  <si>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</si>
  <si>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</si>
  <si>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</si>
  <si>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</si>
  <si>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</si>
  <si>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</si>
  <si>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</si>
  <si>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</si>
  <si>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</si>
  <si>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</si>
  <si>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</si>
  <si>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</si>
  <si>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</si>
  <si>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</si>
  <si>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</si>
  <si>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</si>
  <si>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</si>
  <si>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</si>
  <si>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</si>
  <si>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</si>
  <si>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</si>
  <si>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</si>
  <si>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</si>
  <si>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</si>
  <si>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</si>
  <si>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</si>
  <si>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</si>
  <si>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</si>
  <si>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</si>
  <si>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</si>
  <si>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</si>
  <si>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</si>
  <si>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</si>
  <si>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</si>
  <si>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</si>
  <si>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</si>
  <si>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</si>
  <si>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</si>
  <si>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</si>
  <si>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</si>
  <si>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</si>
  <si>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</si>
  <si>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</si>
  <si>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</si>
  <si>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</si>
  <si>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</si>
  <si>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</si>
  <si>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</si>
  <si>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</si>
  <si>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</si>
  <si>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</si>
  <si>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</si>
  <si>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</si>
  <si>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</si>
  <si>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</si>
  <si>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</si>
  <si>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</si>
  <si>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</si>
  <si>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</si>
  <si>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</si>
  <si>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</si>
  <si>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</si>
  <si>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</si>
  <si>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</si>
  <si>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</si>
  <si>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</si>
  <si>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</si>
  <si>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PROCEDIMENTO COM FINALIDADE DIAGNÓSTICA POR TESTE RÁPIDO</t>
  </si>
  <si>
    <t xml:space="preserve">Trocas realizadas em acordo com a secretaria de saúde:
- Punção Aspirativa de Mama por Agulha Fina: oferta de 25 vagas para Punção Aspirativa de Mama por Agulha Grossa.
- Troca da oferta de 10 vagas de Manometria pela oferta de 10 vagas de BERA.  </t>
  </si>
  <si>
    <t>Troca realizada em acordo com a secretaria de saúde:
- Ortopedia avaliação cirúrgica sendo ofertado como ortopedia consultas especializadas.</t>
  </si>
  <si>
    <t>ORTOPEDIA AVALIAÇÃO CIRÚRGICA *</t>
  </si>
  <si>
    <t>PUNÇÃO ASPIRATIVA DE MAMA POR AGULHA FINA *</t>
  </si>
  <si>
    <t>PUNÇÃO ASPIRATIVA DE MAMA POR AGULHA GROSSA *</t>
  </si>
  <si>
    <t>POTENCIAL EVOCADO AUDITIVO - BERA *</t>
  </si>
  <si>
    <t>MANOMETRIA *</t>
  </si>
  <si>
    <t>ORTOPEDIA CONSULTAS ESPECIALIZADAS *</t>
  </si>
  <si>
    <t>* OBSERVAÇÃO</t>
  </si>
  <si>
    <t>NEUROCIRURGIA ADULTO</t>
  </si>
  <si>
    <t>NEUROCIRURGIA INFANTIL</t>
  </si>
  <si>
    <t>Atualizado em: 12/08/2025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</si>
</sst>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60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8" fillId="0" borderId="17" xfId="0" applyFont="1" applyBorder="1" applyAlignment="1">
      <alignment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16" fillId="0" borderId="12" xfId="42" applyNumberFormat="1" applyFont="1" applyBorder="1" applyAlignment="1">
      <alignment horizontal="center" vertical="center" wrapText="1"/>
    </xf>
    <xf numFmtId="10" fontId="16" fillId="0" borderId="13" xfId="42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16" fillId="0" borderId="12" xfId="0" applyNumberFormat="1" applyFont="1" applyBorder="1" applyAlignment="1">
      <alignment horizontal="center" vertical="center" wrapText="1"/>
    </xf>
    <xf numFmtId="10" fontId="16" fillId="0" borderId="19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9" fontId="16" fillId="0" borderId="12" xfId="42" applyFont="1" applyBorder="1" applyAlignment="1">
      <alignment horizontal="center" vertical="center" wrapText="1"/>
    </xf>
    <xf numFmtId="9" fontId="16" fillId="0" borderId="13" xfId="42" applyFont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7"/>
  <sheetViews>
    <sheetView showGridLines="0" tabSelected="1" view="pageBreakPreview" topLeftCell="A68" zoomScale="90" zoomScaleNormal="85" zoomScaleSheetLayoutView="90" workbookViewId="0">
      <selection activeCell="A87" sqref="A87"/>
    </sheetView>
  </sheetViews>
  <sheetFormatPr defaultRowHeight="15" x14ac:dyDescent="0.25"/>
  <cols>
    <col min="1" max="1" width="41.7109375" style="8" customWidth="1"/>
    <col min="2" max="2" width="11.85546875" style="5" customWidth="1"/>
    <col min="3" max="3" width="12.28515625" style="5" customWidth="1"/>
    <col min="4" max="4" width="13.5703125" style="5" customWidth="1"/>
    <col min="5" max="6" width="13" style="5" customWidth="1"/>
    <col min="7" max="8" width="12.5703125" style="5" customWidth="1"/>
    <col min="9" max="10" width="14.42578125" style="5" customWidth="1"/>
    <col min="11" max="12" width="13.85546875" style="5" customWidth="1"/>
    <col min="13" max="14" width="12.28515625" style="5" customWidth="1"/>
    <col min="15" max="15" width="12.42578125" style="5" customWidth="1"/>
    <col min="16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26" t="s">
        <v>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21.75" customHeight="1" thickBo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thickBot="1" x14ac:dyDescent="0.3">
      <c r="A5" s="9" t="s">
        <v>17</v>
      </c>
    </row>
    <row r="6" spans="1:28" ht="20.100000000000001" customHeight="1" thickBot="1" x14ac:dyDescent="0.3">
      <c r="A6" s="31"/>
      <c r="B6" s="27" t="s">
        <v>69</v>
      </c>
      <c r="C6" s="28"/>
      <c r="D6" s="29" t="s">
        <v>0</v>
      </c>
      <c r="E6" s="30"/>
      <c r="F6" s="29" t="s">
        <v>1</v>
      </c>
      <c r="G6" s="30"/>
      <c r="H6" s="29" t="s">
        <v>2</v>
      </c>
      <c r="I6" s="30"/>
      <c r="J6" s="29" t="s">
        <v>3</v>
      </c>
      <c r="K6" s="30"/>
      <c r="L6" s="29" t="s">
        <v>4</v>
      </c>
      <c r="M6" s="30"/>
      <c r="N6" s="29" t="s">
        <v>5</v>
      </c>
      <c r="O6" s="30"/>
      <c r="P6" s="29" t="s">
        <v>6</v>
      </c>
      <c r="Q6" s="30"/>
      <c r="R6" s="29" t="s">
        <v>7</v>
      </c>
      <c r="S6" s="30"/>
      <c r="T6" s="29" t="s">
        <v>8</v>
      </c>
      <c r="U6" s="30"/>
      <c r="V6" s="29" t="s">
        <v>9</v>
      </c>
      <c r="W6" s="30"/>
      <c r="X6" s="29" t="s">
        <v>10</v>
      </c>
      <c r="Y6" s="30"/>
      <c r="Z6" s="29" t="s">
        <v>11</v>
      </c>
      <c r="AA6" s="56"/>
      <c r="AB6" s="30"/>
    </row>
    <row r="7" spans="1:28" ht="27.75" customHeight="1" thickBot="1" x14ac:dyDescent="0.3">
      <c r="A7" s="32"/>
      <c r="B7" s="17" t="s">
        <v>41</v>
      </c>
      <c r="C7" s="7" t="s">
        <v>16</v>
      </c>
      <c r="D7" s="17" t="s">
        <v>41</v>
      </c>
      <c r="E7" s="7" t="s">
        <v>16</v>
      </c>
      <c r="F7" s="17" t="s">
        <v>41</v>
      </c>
      <c r="G7" s="7" t="s">
        <v>16</v>
      </c>
      <c r="H7" s="17" t="s">
        <v>41</v>
      </c>
      <c r="I7" s="7" t="s">
        <v>16</v>
      </c>
      <c r="J7" s="17" t="s">
        <v>41</v>
      </c>
      <c r="K7" s="7" t="s">
        <v>16</v>
      </c>
      <c r="L7" s="17" t="s">
        <v>41</v>
      </c>
      <c r="M7" s="7" t="s">
        <v>16</v>
      </c>
      <c r="N7" s="17" t="s">
        <v>41</v>
      </c>
      <c r="O7" s="7" t="s">
        <v>16</v>
      </c>
      <c r="P7" s="17" t="s">
        <v>41</v>
      </c>
      <c r="Q7" s="7" t="s">
        <v>16</v>
      </c>
      <c r="R7" s="17" t="s">
        <v>41</v>
      </c>
      <c r="S7" s="7" t="s">
        <v>16</v>
      </c>
      <c r="T7" s="17" t="s">
        <v>41</v>
      </c>
      <c r="U7" s="7" t="s">
        <v>16</v>
      </c>
      <c r="V7" s="17" t="s">
        <v>41</v>
      </c>
      <c r="W7" s="7" t="s">
        <v>16</v>
      </c>
      <c r="X7" s="17" t="s">
        <v>41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v>10</v>
      </c>
      <c r="N8" s="1">
        <v>10</v>
      </c>
      <c r="O8" s="1">
        <v>10</v>
      </c>
      <c r="P8" s="1"/>
      <c r="Q8" s="1"/>
      <c r="R8" s="1"/>
      <c r="S8" s="1"/>
      <c r="T8" s="1"/>
      <c r="U8" s="1"/>
      <c r="V8" s="1"/>
      <c r="W8" s="1"/>
      <c r="X8" s="1"/>
      <c r="Y8" s="1"/>
      <c r="Z8" s="3">
        <f>B8*7</f>
        <v>70</v>
      </c>
      <c r="AA8" s="3">
        <f>SUM(C8,E8,G8,I8,K8,M8,O8)</f>
        <v>70</v>
      </c>
      <c r="AB8" s="14">
        <f>(AA8/Z8)*100</f>
        <v>100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105</v>
      </c>
      <c r="D9" s="1">
        <v>105</v>
      </c>
      <c r="E9" s="1">
        <v>162</v>
      </c>
      <c r="F9" s="1">
        <v>105</v>
      </c>
      <c r="G9" s="1">
        <v>105</v>
      </c>
      <c r="H9" s="1">
        <v>105</v>
      </c>
      <c r="I9" s="1">
        <v>49</v>
      </c>
      <c r="J9" s="1">
        <v>105</v>
      </c>
      <c r="K9" s="1">
        <v>105</v>
      </c>
      <c r="L9" s="1">
        <v>105</v>
      </c>
      <c r="M9" s="1">
        <v>105</v>
      </c>
      <c r="N9" s="1">
        <v>105</v>
      </c>
      <c r="O9" s="1">
        <v>105</v>
      </c>
      <c r="P9" s="1"/>
      <c r="Q9" s="1"/>
      <c r="R9" s="1"/>
      <c r="S9" s="1"/>
      <c r="T9" s="1"/>
      <c r="U9" s="1"/>
      <c r="V9" s="1"/>
      <c r="W9" s="1"/>
      <c r="X9" s="1"/>
      <c r="Y9" s="1"/>
      <c r="Z9" s="3">
        <f t="shared" ref="Z9:Z35" si="0">B9*7</f>
        <v>735</v>
      </c>
      <c r="AA9" s="3">
        <f>SUM(C9,E9,G9,I9,K9,M9,O9)</f>
        <v>736</v>
      </c>
      <c r="AB9" s="14">
        <f>(AA9/Z9)*100</f>
        <v>100.13605442176872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>
        <v>75</v>
      </c>
      <c r="I10" s="1">
        <v>60</v>
      </c>
      <c r="J10" s="1">
        <v>75</v>
      </c>
      <c r="K10" s="1">
        <v>76</v>
      </c>
      <c r="L10" s="1">
        <v>75</v>
      </c>
      <c r="M10" s="1">
        <v>60</v>
      </c>
      <c r="N10" s="1">
        <v>75</v>
      </c>
      <c r="O10" s="1">
        <v>80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si="0"/>
        <v>525</v>
      </c>
      <c r="AA10" s="3">
        <f>SUM(C10,E10,G10,I10,K10,M10,O10)</f>
        <v>506</v>
      </c>
      <c r="AB10" s="14">
        <f t="shared" ref="AB10:AB34" si="1">(AA10/Z10)*100</f>
        <v>96.38095238095238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>
        <v>15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12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105</v>
      </c>
      <c r="AA11" s="3">
        <f>SUM(C11,E11,G11,I11,K11,M11,O11)</f>
        <v>102</v>
      </c>
      <c r="AB11" s="14">
        <f t="shared" si="1"/>
        <v>97.142857142857139</v>
      </c>
    </row>
    <row r="12" spans="1:28" ht="21" customHeight="1" thickBot="1" x14ac:dyDescent="0.3">
      <c r="A12" s="10" t="s">
        <v>89</v>
      </c>
      <c r="B12" s="1">
        <v>50</v>
      </c>
      <c r="C12" s="1">
        <v>125</v>
      </c>
      <c r="D12" s="1">
        <v>50</v>
      </c>
      <c r="E12" s="1">
        <v>125</v>
      </c>
      <c r="F12" s="1">
        <v>50</v>
      </c>
      <c r="G12" s="1">
        <v>110</v>
      </c>
      <c r="H12" s="1">
        <v>50</v>
      </c>
      <c r="I12" s="1">
        <v>110</v>
      </c>
      <c r="J12" s="1">
        <v>50</v>
      </c>
      <c r="K12" s="1">
        <v>125</v>
      </c>
      <c r="L12" s="1">
        <v>50</v>
      </c>
      <c r="M12" s="1">
        <v>125</v>
      </c>
      <c r="N12" s="1">
        <v>50</v>
      </c>
      <c r="O12" s="1">
        <v>130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350</v>
      </c>
      <c r="AA12" s="3">
        <f t="shared" ref="AA12:AA33" si="2">SUM(C12,E12,G12,I12,K12,M12,O12)</f>
        <v>850</v>
      </c>
      <c r="AB12" s="14">
        <f t="shared" si="1"/>
        <v>242.85714285714283</v>
      </c>
    </row>
    <row r="13" spans="1:28" ht="18.75" customHeight="1" thickBot="1" x14ac:dyDescent="0.3">
      <c r="A13" s="10" t="s">
        <v>22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>
        <v>40</v>
      </c>
      <c r="I13" s="1">
        <v>30</v>
      </c>
      <c r="J13" s="1">
        <v>40</v>
      </c>
      <c r="K13" s="1">
        <v>40</v>
      </c>
      <c r="L13" s="1">
        <v>40</v>
      </c>
      <c r="M13" s="1">
        <v>42</v>
      </c>
      <c r="N13" s="1">
        <v>40</v>
      </c>
      <c r="O13" s="1">
        <v>40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280</v>
      </c>
      <c r="AA13" s="3">
        <f t="shared" si="2"/>
        <v>274</v>
      </c>
      <c r="AB13" s="14">
        <f t="shared" si="1"/>
        <v>97.857142857142847</v>
      </c>
    </row>
    <row r="14" spans="1:28" ht="20.100000000000001" customHeight="1" thickBot="1" x14ac:dyDescent="0.3">
      <c r="A14" s="10" t="s">
        <v>23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>
        <v>50</v>
      </c>
      <c r="I14" s="1">
        <v>55</v>
      </c>
      <c r="J14" s="1">
        <v>50</v>
      </c>
      <c r="K14" s="1">
        <v>52</v>
      </c>
      <c r="L14" s="1">
        <v>50</v>
      </c>
      <c r="M14" s="1">
        <v>52</v>
      </c>
      <c r="N14" s="1">
        <v>50</v>
      </c>
      <c r="O14" s="1">
        <v>50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350</v>
      </c>
      <c r="AA14" s="3">
        <f t="shared" si="2"/>
        <v>345</v>
      </c>
      <c r="AB14" s="14">
        <f t="shared" si="1"/>
        <v>98.571428571428584</v>
      </c>
    </row>
    <row r="15" spans="1:28" ht="20.100000000000001" customHeight="1" thickBot="1" x14ac:dyDescent="0.3">
      <c r="A15" s="10" t="s">
        <v>24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>
        <v>15</v>
      </c>
      <c r="O15" s="1">
        <v>15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105</v>
      </c>
      <c r="AA15" s="3">
        <f t="shared" si="2"/>
        <v>105</v>
      </c>
      <c r="AB15" s="14">
        <f t="shared" si="1"/>
        <v>100</v>
      </c>
    </row>
    <row r="16" spans="1:28" ht="20.100000000000001" customHeight="1" thickBot="1" x14ac:dyDescent="0.3">
      <c r="A16" s="10" t="s">
        <v>25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>
        <v>25</v>
      </c>
      <c r="I16" s="1">
        <v>25</v>
      </c>
      <c r="J16" s="1">
        <v>25</v>
      </c>
      <c r="K16" s="1">
        <v>32</v>
      </c>
      <c r="L16" s="1">
        <v>25</v>
      </c>
      <c r="M16" s="1">
        <v>32</v>
      </c>
      <c r="N16" s="1">
        <v>25</v>
      </c>
      <c r="O16" s="1">
        <v>25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175</v>
      </c>
      <c r="AA16" s="3">
        <f t="shared" si="2"/>
        <v>185</v>
      </c>
      <c r="AB16" s="14">
        <f>(AA16/Z16)*100</f>
        <v>105.71428571428572</v>
      </c>
    </row>
    <row r="17" spans="1:28" ht="20.100000000000001" customHeight="1" thickBot="1" x14ac:dyDescent="0.3">
      <c r="A17" s="10" t="s">
        <v>26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>
        <v>30</v>
      </c>
      <c r="I17" s="1">
        <v>30</v>
      </c>
      <c r="J17" s="1">
        <v>30</v>
      </c>
      <c r="K17" s="1">
        <v>31</v>
      </c>
      <c r="L17" s="1">
        <v>30</v>
      </c>
      <c r="M17" s="1">
        <v>31</v>
      </c>
      <c r="N17" s="1">
        <v>30</v>
      </c>
      <c r="O17" s="1">
        <v>30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210</v>
      </c>
      <c r="AA17" s="3">
        <f t="shared" si="2"/>
        <v>214</v>
      </c>
      <c r="AB17" s="14">
        <f t="shared" si="1"/>
        <v>101.9047619047619</v>
      </c>
    </row>
    <row r="18" spans="1:28" ht="20.100000000000001" customHeight="1" thickBot="1" x14ac:dyDescent="0.3">
      <c r="A18" s="10" t="s">
        <v>27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>
        <v>27</v>
      </c>
      <c r="I18" s="1">
        <v>27</v>
      </c>
      <c r="J18" s="1">
        <v>27</v>
      </c>
      <c r="K18" s="1">
        <v>28</v>
      </c>
      <c r="L18" s="1">
        <v>27</v>
      </c>
      <c r="M18" s="1">
        <v>28</v>
      </c>
      <c r="N18" s="1">
        <v>27</v>
      </c>
      <c r="O18" s="1">
        <v>28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189</v>
      </c>
      <c r="AA18" s="3">
        <f t="shared" si="2"/>
        <v>188</v>
      </c>
      <c r="AB18" s="14">
        <f t="shared" si="1"/>
        <v>99.470899470899468</v>
      </c>
    </row>
    <row r="19" spans="1:28" ht="20.100000000000001" customHeight="1" thickBot="1" x14ac:dyDescent="0.3">
      <c r="A19" s="10" t="s">
        <v>28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>
        <v>50</v>
      </c>
      <c r="I19" s="1">
        <v>40</v>
      </c>
      <c r="J19" s="1">
        <v>50</v>
      </c>
      <c r="K19" s="1">
        <v>50</v>
      </c>
      <c r="L19" s="1">
        <v>50</v>
      </c>
      <c r="M19" s="1">
        <v>50</v>
      </c>
      <c r="N19" s="1">
        <v>50</v>
      </c>
      <c r="O19" s="1">
        <v>50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350</v>
      </c>
      <c r="AA19" s="3">
        <f t="shared" si="2"/>
        <v>350</v>
      </c>
      <c r="AB19" s="14">
        <f t="shared" si="1"/>
        <v>100</v>
      </c>
    </row>
    <row r="20" spans="1:28" ht="20.100000000000001" customHeight="1" thickBot="1" x14ac:dyDescent="0.3">
      <c r="A20" s="10" t="s">
        <v>29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8</v>
      </c>
      <c r="L20" s="1">
        <v>4</v>
      </c>
      <c r="M20" s="1">
        <v>4</v>
      </c>
      <c r="N20" s="1">
        <v>4</v>
      </c>
      <c r="O20" s="1">
        <v>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28</v>
      </c>
      <c r="AA20" s="3">
        <f t="shared" si="2"/>
        <v>32</v>
      </c>
      <c r="AB20" s="14">
        <f t="shared" si="1"/>
        <v>114.28571428571428</v>
      </c>
    </row>
    <row r="21" spans="1:28" ht="20.100000000000001" customHeight="1" thickBot="1" x14ac:dyDescent="0.3">
      <c r="A21" s="10" t="s">
        <v>30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>
        <v>48</v>
      </c>
      <c r="I21" s="1">
        <v>48</v>
      </c>
      <c r="J21" s="1">
        <v>48</v>
      </c>
      <c r="K21" s="1">
        <v>48</v>
      </c>
      <c r="L21" s="1">
        <v>48</v>
      </c>
      <c r="M21" s="1">
        <v>49</v>
      </c>
      <c r="N21" s="1">
        <v>48</v>
      </c>
      <c r="O21" s="1">
        <v>48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336</v>
      </c>
      <c r="AA21" s="3">
        <f t="shared" si="2"/>
        <v>331</v>
      </c>
      <c r="AB21" s="14">
        <f t="shared" si="1"/>
        <v>98.511904761904773</v>
      </c>
    </row>
    <row r="22" spans="1:28" ht="20.100000000000001" customHeight="1" thickBot="1" x14ac:dyDescent="0.3">
      <c r="A22" s="10" t="s">
        <v>31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>
        <v>250</v>
      </c>
      <c r="I22" s="1">
        <v>212</v>
      </c>
      <c r="J22" s="1">
        <v>250</v>
      </c>
      <c r="K22" s="1">
        <v>263</v>
      </c>
      <c r="L22" s="1">
        <v>250</v>
      </c>
      <c r="M22" s="1">
        <v>268</v>
      </c>
      <c r="N22" s="1">
        <v>250</v>
      </c>
      <c r="O22" s="1">
        <v>269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1750</v>
      </c>
      <c r="AA22" s="3">
        <f t="shared" si="2"/>
        <v>1745</v>
      </c>
      <c r="AB22" s="14">
        <f t="shared" si="1"/>
        <v>99.714285714285708</v>
      </c>
    </row>
    <row r="23" spans="1:28" ht="19.5" customHeight="1" thickBot="1" x14ac:dyDescent="0.3">
      <c r="A23" s="10" t="s">
        <v>32</v>
      </c>
      <c r="B23" s="1">
        <v>100</v>
      </c>
      <c r="C23" s="1">
        <v>84</v>
      </c>
      <c r="D23" s="1">
        <v>100</v>
      </c>
      <c r="E23" s="1">
        <v>112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100</v>
      </c>
      <c r="M23" s="1">
        <v>100</v>
      </c>
      <c r="N23" s="1">
        <v>100</v>
      </c>
      <c r="O23" s="1">
        <v>100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>B23*7</f>
        <v>700</v>
      </c>
      <c r="AA23" s="3">
        <f t="shared" si="2"/>
        <v>696</v>
      </c>
      <c r="AB23" s="14">
        <f>(AA23/Z23)*100</f>
        <v>99.428571428571431</v>
      </c>
    </row>
    <row r="24" spans="1:28" ht="20.100000000000001" customHeight="1" thickBot="1" x14ac:dyDescent="0.3">
      <c r="A24" s="10" t="s">
        <v>91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>
        <v>20</v>
      </c>
      <c r="I24" s="1">
        <v>18</v>
      </c>
      <c r="J24" s="1">
        <v>20</v>
      </c>
      <c r="K24" s="1">
        <v>24</v>
      </c>
      <c r="L24" s="1">
        <v>20</v>
      </c>
      <c r="M24" s="1">
        <v>25</v>
      </c>
      <c r="N24" s="1">
        <v>20</v>
      </c>
      <c r="O24" s="1">
        <v>18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>B24*7</f>
        <v>140</v>
      </c>
      <c r="AA24" s="3">
        <f t="shared" si="2"/>
        <v>147</v>
      </c>
      <c r="AB24" s="14">
        <f>(AA24/Z24)*100</f>
        <v>105</v>
      </c>
    </row>
    <row r="25" spans="1:28" ht="20.100000000000001" customHeight="1" thickBot="1" x14ac:dyDescent="0.3">
      <c r="A25" s="10" t="s">
        <v>92</v>
      </c>
      <c r="B25" s="1">
        <v>20</v>
      </c>
      <c r="C25" s="1">
        <v>0</v>
      </c>
      <c r="D25" s="1">
        <v>20</v>
      </c>
      <c r="E25" s="1">
        <v>0</v>
      </c>
      <c r="F25" s="1">
        <v>20</v>
      </c>
      <c r="G25" s="1">
        <v>0</v>
      </c>
      <c r="H25" s="1">
        <v>20</v>
      </c>
      <c r="I25" s="1">
        <v>0</v>
      </c>
      <c r="J25" s="1">
        <v>20</v>
      </c>
      <c r="K25" s="1">
        <v>0</v>
      </c>
      <c r="L25" s="1">
        <v>20</v>
      </c>
      <c r="M25" s="1">
        <v>0</v>
      </c>
      <c r="N25" s="1">
        <v>20</v>
      </c>
      <c r="O25" s="1">
        <v>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>B25*7</f>
        <v>140</v>
      </c>
      <c r="AA25" s="3">
        <f t="shared" si="2"/>
        <v>3</v>
      </c>
      <c r="AB25" s="14">
        <f>(AA25/Z25)*100</f>
        <v>2.1428571428571428</v>
      </c>
    </row>
    <row r="26" spans="1:28" ht="21" customHeight="1" thickBot="1" x14ac:dyDescent="0.3">
      <c r="A26" s="10" t="s">
        <v>84</v>
      </c>
      <c r="B26" s="1">
        <v>80</v>
      </c>
      <c r="C26" s="1">
        <v>4</v>
      </c>
      <c r="D26" s="1">
        <v>80</v>
      </c>
      <c r="E26" s="1">
        <v>5</v>
      </c>
      <c r="F26" s="1">
        <v>80</v>
      </c>
      <c r="G26" s="1">
        <v>5</v>
      </c>
      <c r="H26" s="1">
        <v>80</v>
      </c>
      <c r="I26" s="1">
        <v>5</v>
      </c>
      <c r="J26" s="1">
        <v>80</v>
      </c>
      <c r="K26" s="1">
        <v>5</v>
      </c>
      <c r="L26" s="1">
        <v>80</v>
      </c>
      <c r="M26" s="1">
        <v>5</v>
      </c>
      <c r="N26" s="1">
        <v>80</v>
      </c>
      <c r="O26" s="1">
        <v>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>B26*7</f>
        <v>560</v>
      </c>
      <c r="AA26" s="3">
        <f t="shared" si="2"/>
        <v>34</v>
      </c>
      <c r="AB26" s="14">
        <f>(AA26/Z26)*100</f>
        <v>6.0714285714285712</v>
      </c>
    </row>
    <row r="27" spans="1:28" ht="20.100000000000001" customHeight="1" thickBot="1" x14ac:dyDescent="0.3">
      <c r="A27" s="10" t="s">
        <v>33</v>
      </c>
      <c r="B27" s="1">
        <v>64</v>
      </c>
      <c r="C27" s="1">
        <v>80</v>
      </c>
      <c r="D27" s="1">
        <v>64</v>
      </c>
      <c r="E27" s="1">
        <v>70</v>
      </c>
      <c r="F27" s="1">
        <v>64</v>
      </c>
      <c r="G27" s="1">
        <v>50</v>
      </c>
      <c r="H27" s="1">
        <v>64</v>
      </c>
      <c r="I27" s="1">
        <v>50</v>
      </c>
      <c r="J27" s="1">
        <v>64</v>
      </c>
      <c r="K27" s="1">
        <v>72</v>
      </c>
      <c r="L27" s="1">
        <v>64</v>
      </c>
      <c r="M27" s="1">
        <v>72</v>
      </c>
      <c r="N27" s="1">
        <v>64</v>
      </c>
      <c r="O27" s="1">
        <v>67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448</v>
      </c>
      <c r="AA27" s="3">
        <f t="shared" si="2"/>
        <v>461</v>
      </c>
      <c r="AB27" s="14">
        <f t="shared" si="1"/>
        <v>102.90178571428572</v>
      </c>
    </row>
    <row r="28" spans="1:28" ht="20.100000000000001" customHeight="1" thickBot="1" x14ac:dyDescent="0.3">
      <c r="A28" s="10" t="s">
        <v>34</v>
      </c>
      <c r="B28" s="1">
        <v>70</v>
      </c>
      <c r="C28" s="1">
        <v>70</v>
      </c>
      <c r="D28" s="1">
        <v>70</v>
      </c>
      <c r="E28" s="1">
        <v>105</v>
      </c>
      <c r="F28" s="1">
        <v>70</v>
      </c>
      <c r="G28" s="1">
        <v>70</v>
      </c>
      <c r="H28" s="1">
        <v>70</v>
      </c>
      <c r="I28" s="1">
        <v>35</v>
      </c>
      <c r="J28" s="1">
        <v>70</v>
      </c>
      <c r="K28" s="1">
        <v>70</v>
      </c>
      <c r="L28" s="1">
        <v>70</v>
      </c>
      <c r="M28" s="1">
        <v>70</v>
      </c>
      <c r="N28" s="1">
        <v>70</v>
      </c>
      <c r="O28" s="1">
        <v>70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>B28*7</f>
        <v>490</v>
      </c>
      <c r="AA28" s="3">
        <f t="shared" si="2"/>
        <v>490</v>
      </c>
      <c r="AB28" s="14">
        <f t="shared" si="1"/>
        <v>100</v>
      </c>
    </row>
    <row r="29" spans="1:28" ht="20.100000000000001" customHeight="1" thickBot="1" x14ac:dyDescent="0.3">
      <c r="A29" s="10" t="s">
        <v>35</v>
      </c>
      <c r="B29" s="1">
        <v>20</v>
      </c>
      <c r="C29" s="1">
        <v>20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16</v>
      </c>
      <c r="J29" s="1">
        <v>20</v>
      </c>
      <c r="K29" s="1">
        <v>20</v>
      </c>
      <c r="L29" s="1">
        <v>20</v>
      </c>
      <c r="M29" s="1">
        <v>21</v>
      </c>
      <c r="N29" s="1">
        <v>20</v>
      </c>
      <c r="O29" s="1">
        <v>21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140</v>
      </c>
      <c r="AA29" s="3">
        <f t="shared" si="2"/>
        <v>138</v>
      </c>
      <c r="AB29" s="14">
        <f t="shared" si="1"/>
        <v>98.571428571428584</v>
      </c>
    </row>
    <row r="30" spans="1:28" ht="20.100000000000001" customHeight="1" thickBot="1" x14ac:dyDescent="0.3">
      <c r="A30" s="10" t="s">
        <v>36</v>
      </c>
      <c r="B30" s="1">
        <v>28</v>
      </c>
      <c r="C30" s="1">
        <v>28</v>
      </c>
      <c r="D30" s="1">
        <v>28</v>
      </c>
      <c r="E30" s="1">
        <v>28</v>
      </c>
      <c r="F30" s="1">
        <v>28</v>
      </c>
      <c r="G30" s="1">
        <v>39</v>
      </c>
      <c r="H30" s="1">
        <v>28</v>
      </c>
      <c r="I30" s="1">
        <v>12</v>
      </c>
      <c r="J30" s="1">
        <v>28</v>
      </c>
      <c r="K30" s="1">
        <v>32</v>
      </c>
      <c r="L30" s="1">
        <v>28</v>
      </c>
      <c r="M30" s="1">
        <v>28</v>
      </c>
      <c r="N30" s="1">
        <v>28</v>
      </c>
      <c r="O30" s="1">
        <v>30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196</v>
      </c>
      <c r="AA30" s="3">
        <f t="shared" si="2"/>
        <v>197</v>
      </c>
      <c r="AB30" s="14">
        <f t="shared" si="1"/>
        <v>100.51020408163265</v>
      </c>
    </row>
    <row r="31" spans="1:28" ht="20.100000000000001" customHeight="1" thickBot="1" x14ac:dyDescent="0.3">
      <c r="A31" s="10" t="s">
        <v>37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12</v>
      </c>
      <c r="L31" s="1">
        <v>10</v>
      </c>
      <c r="M31" s="1">
        <v>10</v>
      </c>
      <c r="N31" s="1">
        <v>10</v>
      </c>
      <c r="O31" s="1">
        <v>10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70</v>
      </c>
      <c r="AA31" s="3">
        <f t="shared" si="2"/>
        <v>72</v>
      </c>
      <c r="AB31" s="14">
        <f t="shared" si="1"/>
        <v>102.85714285714285</v>
      </c>
    </row>
    <row r="32" spans="1:28" ht="20.100000000000001" customHeight="1" thickBot="1" x14ac:dyDescent="0.3">
      <c r="A32" s="10" t="s">
        <v>38</v>
      </c>
      <c r="B32" s="1">
        <v>35</v>
      </c>
      <c r="C32" s="1">
        <v>40</v>
      </c>
      <c r="D32" s="1">
        <v>35</v>
      </c>
      <c r="E32" s="1">
        <v>40</v>
      </c>
      <c r="F32" s="1">
        <v>35</v>
      </c>
      <c r="G32" s="1">
        <v>20</v>
      </c>
      <c r="H32" s="1">
        <v>35</v>
      </c>
      <c r="I32" s="1">
        <v>35</v>
      </c>
      <c r="J32" s="1">
        <v>35</v>
      </c>
      <c r="K32" s="1">
        <v>40</v>
      </c>
      <c r="L32" s="1">
        <v>35</v>
      </c>
      <c r="M32" s="1">
        <v>40</v>
      </c>
      <c r="N32" s="1">
        <v>35</v>
      </c>
      <c r="O32" s="1">
        <v>40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245</v>
      </c>
      <c r="AA32" s="3">
        <f t="shared" si="2"/>
        <v>255</v>
      </c>
      <c r="AB32" s="14">
        <f t="shared" si="1"/>
        <v>104.08163265306123</v>
      </c>
    </row>
    <row r="33" spans="1:28" ht="20.100000000000001" customHeight="1" thickBot="1" x14ac:dyDescent="0.3">
      <c r="A33" s="10" t="s">
        <v>39</v>
      </c>
      <c r="B33" s="1">
        <v>35</v>
      </c>
      <c r="C33" s="1">
        <v>53</v>
      </c>
      <c r="D33" s="1">
        <v>35</v>
      </c>
      <c r="E33" s="1">
        <v>30</v>
      </c>
      <c r="F33" s="1">
        <v>35</v>
      </c>
      <c r="G33" s="1">
        <v>25</v>
      </c>
      <c r="H33" s="1">
        <v>35</v>
      </c>
      <c r="I33" s="1">
        <v>25</v>
      </c>
      <c r="J33" s="1">
        <v>35</v>
      </c>
      <c r="K33" s="1">
        <v>36</v>
      </c>
      <c r="L33" s="1">
        <v>35</v>
      </c>
      <c r="M33" s="1">
        <v>40</v>
      </c>
      <c r="N33" s="1">
        <v>35</v>
      </c>
      <c r="O33" s="1">
        <v>36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245</v>
      </c>
      <c r="AA33" s="3">
        <f t="shared" si="2"/>
        <v>245</v>
      </c>
      <c r="AB33" s="14">
        <f t="shared" si="1"/>
        <v>100</v>
      </c>
    </row>
    <row r="34" spans="1:28" ht="20.100000000000001" customHeight="1" thickBot="1" x14ac:dyDescent="0.3">
      <c r="A34" s="10" t="s">
        <v>40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">
        <v>70</v>
      </c>
      <c r="J34" s="1">
        <v>70</v>
      </c>
      <c r="K34" s="1">
        <v>72</v>
      </c>
      <c r="L34" s="1">
        <v>70</v>
      </c>
      <c r="M34" s="1">
        <v>70</v>
      </c>
      <c r="N34" s="1">
        <v>70</v>
      </c>
      <c r="O34" s="1">
        <v>70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3">
        <f t="shared" si="0"/>
        <v>490</v>
      </c>
      <c r="AA34" s="3">
        <f>SUM(C34,E34,G34,I34,K34,M34,O34)</f>
        <v>492</v>
      </c>
      <c r="AB34" s="14">
        <f t="shared" si="1"/>
        <v>100.40816326530613</v>
      </c>
    </row>
    <row r="35" spans="1:28" ht="20.100000000000001" customHeight="1" thickBot="1" x14ac:dyDescent="0.3">
      <c r="A35" s="10" t="s">
        <v>11</v>
      </c>
      <c r="B35" s="2">
        <f>SUM(B8:B34)</f>
        <v>1346</v>
      </c>
      <c r="C35" s="1">
        <f>SUM(C8:C34)</f>
        <v>1389</v>
      </c>
      <c r="D35" s="2">
        <f>SUM(D8:D34)</f>
        <v>1346</v>
      </c>
      <c r="E35" s="2">
        <f t="shared" ref="E35:I35" si="3">SUM(E8:E34)</f>
        <v>1469</v>
      </c>
      <c r="F35" s="2">
        <f>SUM(F8:F34)</f>
        <v>1346</v>
      </c>
      <c r="G35" s="2">
        <f>SUM(G8:G34)</f>
        <v>1185</v>
      </c>
      <c r="H35" s="2">
        <f>SUM(H8:H34)</f>
        <v>1346</v>
      </c>
      <c r="I35" s="1">
        <f t="shared" si="3"/>
        <v>1106</v>
      </c>
      <c r="J35" s="2">
        <f>SUM(J8:J34)</f>
        <v>1346</v>
      </c>
      <c r="K35" s="1">
        <f>SUM(K8:K34)</f>
        <v>1381</v>
      </c>
      <c r="L35" s="2">
        <f>SUM(L8:L34)</f>
        <v>1346</v>
      </c>
      <c r="M35" s="2">
        <f t="shared" ref="M35:Y35" si="4">SUM(M8:M34)</f>
        <v>1367</v>
      </c>
      <c r="N35" s="2">
        <f>SUM(N8:N34)</f>
        <v>1346</v>
      </c>
      <c r="O35" s="2">
        <f t="shared" si="4"/>
        <v>1366</v>
      </c>
      <c r="P35" s="2"/>
      <c r="Q35" s="2">
        <f>SUM(Q8:Q34)</f>
        <v>0</v>
      </c>
      <c r="R35" s="2"/>
      <c r="S35" s="2">
        <f t="shared" si="4"/>
        <v>0</v>
      </c>
      <c r="T35" s="2"/>
      <c r="U35" s="2">
        <f t="shared" si="4"/>
        <v>0</v>
      </c>
      <c r="V35" s="2"/>
      <c r="W35" s="1">
        <f t="shared" si="4"/>
        <v>0</v>
      </c>
      <c r="X35" s="1"/>
      <c r="Y35" s="1">
        <f t="shared" si="4"/>
        <v>0</v>
      </c>
      <c r="Z35" s="3">
        <f t="shared" si="0"/>
        <v>9422</v>
      </c>
      <c r="AA35" s="3">
        <f>SUM(C35,E35,G35,I35,K35,M35,O35)</f>
        <v>9263</v>
      </c>
      <c r="AB35" s="14">
        <f>(AA35/Z35)*100</f>
        <v>98.312460199533007</v>
      </c>
    </row>
    <row r="36" spans="1:28" ht="42" customHeight="1" thickBot="1" x14ac:dyDescent="0.3">
      <c r="A36" s="25" t="s">
        <v>90</v>
      </c>
      <c r="B36" s="33" t="s">
        <v>83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</row>
    <row r="37" spans="1:28" ht="20.100000000000001" customHeight="1" x14ac:dyDescent="0.25">
      <c r="A37" s="57"/>
      <c r="B37" s="57"/>
      <c r="C37" s="57"/>
      <c r="D37" s="24"/>
    </row>
    <row r="38" spans="1:28" ht="30" customHeight="1" thickBot="1" x14ac:dyDescent="0.3">
      <c r="A38" s="36" t="s">
        <v>42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20.100000000000001" customHeight="1" thickBot="1" x14ac:dyDescent="0.3">
      <c r="A39" s="31"/>
      <c r="B39" s="27" t="s">
        <v>69</v>
      </c>
      <c r="C39" s="28"/>
      <c r="D39" s="29" t="s">
        <v>0</v>
      </c>
      <c r="E39" s="30"/>
      <c r="F39" s="29" t="s">
        <v>1</v>
      </c>
      <c r="G39" s="30"/>
      <c r="H39" s="29" t="s">
        <v>2</v>
      </c>
      <c r="I39" s="30"/>
      <c r="J39" s="29" t="s">
        <v>3</v>
      </c>
      <c r="K39" s="30"/>
      <c r="L39" s="29" t="s">
        <v>4</v>
      </c>
      <c r="M39" s="30"/>
      <c r="N39" s="29" t="s">
        <v>5</v>
      </c>
      <c r="O39" s="30"/>
      <c r="P39" s="29" t="s">
        <v>6</v>
      </c>
      <c r="Q39" s="30"/>
      <c r="R39" s="29" t="s">
        <v>7</v>
      </c>
      <c r="S39" s="30"/>
      <c r="T39" s="29" t="s">
        <v>8</v>
      </c>
      <c r="U39" s="30"/>
      <c r="V39" s="29" t="s">
        <v>9</v>
      </c>
      <c r="W39" s="30"/>
      <c r="X39" s="29" t="s">
        <v>10</v>
      </c>
      <c r="Y39" s="30"/>
      <c r="Z39" s="29" t="s">
        <v>11</v>
      </c>
      <c r="AA39" s="56"/>
      <c r="AB39" s="30"/>
    </row>
    <row r="40" spans="1:28" ht="27.75" customHeight="1" thickBot="1" x14ac:dyDescent="0.3">
      <c r="A40" s="32"/>
      <c r="B40" s="17" t="s">
        <v>41</v>
      </c>
      <c r="C40" s="7" t="s">
        <v>16</v>
      </c>
      <c r="D40" s="17" t="s">
        <v>41</v>
      </c>
      <c r="E40" s="7" t="s">
        <v>16</v>
      </c>
      <c r="F40" s="17" t="s">
        <v>41</v>
      </c>
      <c r="G40" s="7" t="s">
        <v>16</v>
      </c>
      <c r="H40" s="17" t="s">
        <v>41</v>
      </c>
      <c r="I40" s="7" t="s">
        <v>16</v>
      </c>
      <c r="J40" s="17" t="s">
        <v>41</v>
      </c>
      <c r="K40" s="7" t="s">
        <v>16</v>
      </c>
      <c r="L40" s="17" t="s">
        <v>41</v>
      </c>
      <c r="M40" s="7" t="s">
        <v>16</v>
      </c>
      <c r="N40" s="17" t="s">
        <v>41</v>
      </c>
      <c r="O40" s="7" t="s">
        <v>16</v>
      </c>
      <c r="P40" s="17" t="s">
        <v>41</v>
      </c>
      <c r="Q40" s="7" t="s">
        <v>16</v>
      </c>
      <c r="R40" s="17" t="s">
        <v>41</v>
      </c>
      <c r="S40" s="7" t="s">
        <v>16</v>
      </c>
      <c r="T40" s="17" t="s">
        <v>41</v>
      </c>
      <c r="U40" s="7" t="s">
        <v>16</v>
      </c>
      <c r="V40" s="17" t="s">
        <v>41</v>
      </c>
      <c r="W40" s="7" t="s">
        <v>16</v>
      </c>
      <c r="X40" s="17" t="s">
        <v>41</v>
      </c>
      <c r="Y40" s="7" t="s">
        <v>16</v>
      </c>
      <c r="Z40" s="7" t="s">
        <v>13</v>
      </c>
      <c r="AA40" s="7" t="s">
        <v>16</v>
      </c>
      <c r="AB40" s="12" t="s">
        <v>14</v>
      </c>
    </row>
    <row r="41" spans="1:28" ht="31.5" customHeight="1" thickBot="1" x14ac:dyDescent="0.3">
      <c r="A41" s="10" t="s">
        <v>86</v>
      </c>
      <c r="B41" s="1">
        <v>5</v>
      </c>
      <c r="C41" s="1">
        <v>30</v>
      </c>
      <c r="D41" s="1">
        <v>5</v>
      </c>
      <c r="E41" s="1">
        <v>30</v>
      </c>
      <c r="F41" s="1">
        <v>5</v>
      </c>
      <c r="G41" s="1">
        <v>30</v>
      </c>
      <c r="H41" s="1">
        <v>5</v>
      </c>
      <c r="I41" s="1">
        <v>30</v>
      </c>
      <c r="J41" s="1">
        <v>5</v>
      </c>
      <c r="K41" s="1">
        <v>30</v>
      </c>
      <c r="L41" s="1">
        <v>5</v>
      </c>
      <c r="M41" s="1">
        <v>30</v>
      </c>
      <c r="N41" s="1">
        <v>5</v>
      </c>
      <c r="O41" s="1">
        <v>30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>B41*7</f>
        <v>35</v>
      </c>
      <c r="AA41" s="3">
        <f>SUM(C41,E41,G41,I41,K41,M41,O41)</f>
        <v>210</v>
      </c>
      <c r="AB41" s="14">
        <f>(AA41/Z41)*100</f>
        <v>600</v>
      </c>
    </row>
    <row r="42" spans="1:28" ht="30.75" customHeight="1" thickBot="1" x14ac:dyDescent="0.3">
      <c r="A42" s="10" t="s">
        <v>85</v>
      </c>
      <c r="B42" s="1">
        <v>25</v>
      </c>
      <c r="C42" s="1">
        <v>0</v>
      </c>
      <c r="D42" s="1">
        <v>25</v>
      </c>
      <c r="E42" s="1">
        <v>0</v>
      </c>
      <c r="F42" s="1">
        <v>25</v>
      </c>
      <c r="G42" s="1">
        <v>0</v>
      </c>
      <c r="H42" s="1">
        <v>25</v>
      </c>
      <c r="I42" s="1">
        <v>0</v>
      </c>
      <c r="J42" s="1">
        <v>25</v>
      </c>
      <c r="K42" s="1">
        <v>0</v>
      </c>
      <c r="L42" s="1">
        <v>25</v>
      </c>
      <c r="M42" s="1">
        <v>0</v>
      </c>
      <c r="N42" s="1">
        <v>25</v>
      </c>
      <c r="O42" s="1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ref="Z42:Z63" si="5">B42*7</f>
        <v>175</v>
      </c>
      <c r="AA42" s="3">
        <f t="shared" ref="AA42:AA63" si="6">SUM(C42,E42,G42,I42,K42,M42,O42)</f>
        <v>0</v>
      </c>
      <c r="AB42" s="14">
        <f t="shared" ref="AB42:AB62" si="7">(AA42/Z42)*100</f>
        <v>0</v>
      </c>
    </row>
    <row r="43" spans="1:28" ht="19.5" customHeight="1" thickBot="1" x14ac:dyDescent="0.3">
      <c r="A43" s="10" t="s">
        <v>43</v>
      </c>
      <c r="B43" s="1">
        <v>300</v>
      </c>
      <c r="C43" s="1">
        <v>308</v>
      </c>
      <c r="D43" s="1">
        <v>300</v>
      </c>
      <c r="E43" s="1">
        <v>308</v>
      </c>
      <c r="F43" s="1">
        <v>300</v>
      </c>
      <c r="G43" s="1">
        <v>288</v>
      </c>
      <c r="H43" s="1">
        <v>300</v>
      </c>
      <c r="I43" s="1">
        <v>300</v>
      </c>
      <c r="J43" s="1">
        <v>300</v>
      </c>
      <c r="K43" s="1">
        <v>300</v>
      </c>
      <c r="L43" s="1">
        <v>300</v>
      </c>
      <c r="M43" s="1">
        <v>304</v>
      </c>
      <c r="N43" s="1">
        <v>300</v>
      </c>
      <c r="O43" s="1">
        <v>308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2100</v>
      </c>
      <c r="AA43" s="3">
        <f t="shared" si="6"/>
        <v>2116</v>
      </c>
      <c r="AB43" s="14">
        <f t="shared" si="7"/>
        <v>100.76190476190476</v>
      </c>
    </row>
    <row r="44" spans="1:28" ht="29.25" customHeight="1" thickBot="1" x14ac:dyDescent="0.3">
      <c r="A44" s="10" t="s">
        <v>44</v>
      </c>
      <c r="B44" s="1">
        <v>1200</v>
      </c>
      <c r="C44" s="1">
        <v>1220</v>
      </c>
      <c r="D44" s="1">
        <v>1200</v>
      </c>
      <c r="E44" s="1">
        <v>1220</v>
      </c>
      <c r="F44" s="1">
        <v>1200</v>
      </c>
      <c r="G44" s="1">
        <v>1140</v>
      </c>
      <c r="H44" s="1">
        <v>1200</v>
      </c>
      <c r="I44" s="1">
        <v>1060</v>
      </c>
      <c r="J44" s="1">
        <v>1200</v>
      </c>
      <c r="K44" s="1">
        <v>1164</v>
      </c>
      <c r="L44" s="1">
        <v>1200</v>
      </c>
      <c r="M44" s="1">
        <v>1104</v>
      </c>
      <c r="N44" s="1">
        <v>1200</v>
      </c>
      <c r="O44" s="1">
        <v>1312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8400</v>
      </c>
      <c r="AA44" s="3">
        <f t="shared" si="6"/>
        <v>8220</v>
      </c>
      <c r="AB44" s="14">
        <f t="shared" si="7"/>
        <v>97.857142857142847</v>
      </c>
    </row>
    <row r="45" spans="1:28" ht="32.25" customHeight="1" thickBot="1" x14ac:dyDescent="0.3">
      <c r="A45" s="10" t="s">
        <v>45</v>
      </c>
      <c r="B45" s="1">
        <v>200</v>
      </c>
      <c r="C45" s="1">
        <v>200</v>
      </c>
      <c r="D45" s="1">
        <v>200</v>
      </c>
      <c r="E45" s="1">
        <v>200</v>
      </c>
      <c r="F45" s="1">
        <v>200</v>
      </c>
      <c r="G45" s="1">
        <v>200</v>
      </c>
      <c r="H45" s="1">
        <v>200</v>
      </c>
      <c r="I45" s="1">
        <v>200</v>
      </c>
      <c r="J45" s="1">
        <v>200</v>
      </c>
      <c r="K45" s="1">
        <v>200</v>
      </c>
      <c r="L45" s="1">
        <v>200</v>
      </c>
      <c r="M45" s="1">
        <v>200</v>
      </c>
      <c r="N45" s="1">
        <v>200</v>
      </c>
      <c r="O45" s="1">
        <v>200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1400</v>
      </c>
      <c r="AA45" s="3">
        <f t="shared" si="6"/>
        <v>1400</v>
      </c>
      <c r="AB45" s="14">
        <f t="shared" si="7"/>
        <v>100</v>
      </c>
    </row>
    <row r="46" spans="1:28" ht="30.75" customHeight="1" thickBot="1" x14ac:dyDescent="0.3">
      <c r="A46" s="10" t="s">
        <v>46</v>
      </c>
      <c r="B46" s="1">
        <v>220</v>
      </c>
      <c r="C46" s="1">
        <v>220</v>
      </c>
      <c r="D46" s="1">
        <v>220</v>
      </c>
      <c r="E46" s="1">
        <v>220</v>
      </c>
      <c r="F46" s="1">
        <v>220</v>
      </c>
      <c r="G46" s="1">
        <v>180</v>
      </c>
      <c r="H46" s="1">
        <v>220</v>
      </c>
      <c r="I46" s="1">
        <v>220</v>
      </c>
      <c r="J46" s="1">
        <v>220</v>
      </c>
      <c r="K46" s="1">
        <v>230</v>
      </c>
      <c r="L46" s="1">
        <v>220</v>
      </c>
      <c r="M46" s="1">
        <v>220</v>
      </c>
      <c r="N46" s="1">
        <v>220</v>
      </c>
      <c r="O46" s="1">
        <v>221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1540</v>
      </c>
      <c r="AA46" s="3">
        <f t="shared" si="6"/>
        <v>1511</v>
      </c>
      <c r="AB46" s="14">
        <f t="shared" si="7"/>
        <v>98.116883116883116</v>
      </c>
    </row>
    <row r="47" spans="1:28" ht="30.75" customHeight="1" thickBot="1" x14ac:dyDescent="0.3">
      <c r="A47" s="10" t="s">
        <v>47</v>
      </c>
      <c r="B47" s="1">
        <v>14</v>
      </c>
      <c r="C47" s="1">
        <v>14</v>
      </c>
      <c r="D47" s="1">
        <v>14</v>
      </c>
      <c r="E47" s="1">
        <v>14</v>
      </c>
      <c r="F47" s="1">
        <v>14</v>
      </c>
      <c r="G47" s="1">
        <v>14</v>
      </c>
      <c r="H47" s="1">
        <v>14</v>
      </c>
      <c r="I47" s="1">
        <v>14</v>
      </c>
      <c r="J47" s="1">
        <v>14</v>
      </c>
      <c r="K47" s="1">
        <v>14</v>
      </c>
      <c r="L47" s="1">
        <v>14</v>
      </c>
      <c r="M47" s="1">
        <v>14</v>
      </c>
      <c r="N47" s="1">
        <v>14</v>
      </c>
      <c r="O47" s="1">
        <v>14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98</v>
      </c>
      <c r="AA47" s="3">
        <f t="shared" si="6"/>
        <v>98</v>
      </c>
      <c r="AB47" s="14">
        <f t="shared" si="7"/>
        <v>100</v>
      </c>
    </row>
    <row r="48" spans="1:28" ht="20.25" customHeight="1" thickBot="1" x14ac:dyDescent="0.3">
      <c r="A48" s="10" t="s">
        <v>48</v>
      </c>
      <c r="B48" s="1">
        <v>60</v>
      </c>
      <c r="C48" s="1">
        <v>60</v>
      </c>
      <c r="D48" s="1">
        <v>60</v>
      </c>
      <c r="E48" s="1">
        <v>60</v>
      </c>
      <c r="F48" s="1">
        <v>60</v>
      </c>
      <c r="G48" s="1">
        <v>60</v>
      </c>
      <c r="H48" s="1">
        <v>60</v>
      </c>
      <c r="I48" s="1">
        <v>60</v>
      </c>
      <c r="J48" s="1">
        <v>60</v>
      </c>
      <c r="K48" s="1">
        <v>60</v>
      </c>
      <c r="L48" s="1">
        <v>60</v>
      </c>
      <c r="M48" s="1">
        <v>60</v>
      </c>
      <c r="N48" s="1">
        <v>60</v>
      </c>
      <c r="O48" s="1">
        <v>62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420</v>
      </c>
      <c r="AA48" s="3">
        <f t="shared" si="6"/>
        <v>422</v>
      </c>
      <c r="AB48" s="14">
        <f>(AA48/Z48)*100</f>
        <v>100.47619047619048</v>
      </c>
    </row>
    <row r="49" spans="1:28" ht="20.25" customHeight="1" thickBot="1" x14ac:dyDescent="0.3">
      <c r="A49" s="10" t="s">
        <v>49</v>
      </c>
      <c r="B49" s="1">
        <v>117</v>
      </c>
      <c r="C49" s="1">
        <v>139</v>
      </c>
      <c r="D49" s="1">
        <v>117</v>
      </c>
      <c r="E49" s="1">
        <v>108</v>
      </c>
      <c r="F49" s="1">
        <v>117</v>
      </c>
      <c r="G49" s="1">
        <v>108</v>
      </c>
      <c r="H49" s="1">
        <v>117</v>
      </c>
      <c r="I49" s="1">
        <v>117</v>
      </c>
      <c r="J49" s="1">
        <v>117</v>
      </c>
      <c r="K49" s="1">
        <v>117</v>
      </c>
      <c r="L49" s="1">
        <v>117</v>
      </c>
      <c r="M49" s="1">
        <v>117</v>
      </c>
      <c r="N49" s="1">
        <v>117</v>
      </c>
      <c r="O49" s="1">
        <v>117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819</v>
      </c>
      <c r="AA49" s="3">
        <f t="shared" si="6"/>
        <v>823</v>
      </c>
      <c r="AB49" s="14">
        <f t="shared" si="7"/>
        <v>100.48840048840049</v>
      </c>
    </row>
    <row r="50" spans="1:28" ht="31.5" customHeight="1" thickBot="1" x14ac:dyDescent="0.3">
      <c r="A50" s="10" t="s">
        <v>50</v>
      </c>
      <c r="B50" s="1">
        <v>150</v>
      </c>
      <c r="C50" s="1">
        <v>162</v>
      </c>
      <c r="D50" s="1">
        <v>150</v>
      </c>
      <c r="E50" s="1">
        <v>160</v>
      </c>
      <c r="F50" s="1">
        <v>150</v>
      </c>
      <c r="G50" s="1">
        <v>144</v>
      </c>
      <c r="H50" s="1">
        <v>150</v>
      </c>
      <c r="I50" s="1">
        <v>125</v>
      </c>
      <c r="J50" s="1">
        <v>150</v>
      </c>
      <c r="K50" s="1">
        <v>164</v>
      </c>
      <c r="L50" s="1">
        <v>150</v>
      </c>
      <c r="M50" s="1">
        <v>150</v>
      </c>
      <c r="N50" s="1">
        <v>150</v>
      </c>
      <c r="O50" s="1">
        <v>145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1050</v>
      </c>
      <c r="AA50" s="3">
        <f t="shared" si="6"/>
        <v>1050</v>
      </c>
      <c r="AB50" s="14">
        <f t="shared" si="7"/>
        <v>100</v>
      </c>
    </row>
    <row r="51" spans="1:28" ht="28.5" customHeight="1" thickBot="1" x14ac:dyDescent="0.3">
      <c r="A51" s="10" t="s">
        <v>51</v>
      </c>
      <c r="B51" s="1">
        <v>70</v>
      </c>
      <c r="C51" s="1">
        <v>70</v>
      </c>
      <c r="D51" s="1">
        <v>70</v>
      </c>
      <c r="E51" s="1">
        <v>70</v>
      </c>
      <c r="F51" s="1">
        <v>70</v>
      </c>
      <c r="G51" s="1">
        <v>70</v>
      </c>
      <c r="H51" s="1">
        <v>70</v>
      </c>
      <c r="I51" s="1">
        <v>70</v>
      </c>
      <c r="J51" s="1">
        <v>70</v>
      </c>
      <c r="K51" s="1">
        <v>72</v>
      </c>
      <c r="L51" s="1">
        <v>70</v>
      </c>
      <c r="M51" s="1">
        <v>70</v>
      </c>
      <c r="N51" s="1">
        <v>70</v>
      </c>
      <c r="O51" s="1">
        <v>70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490</v>
      </c>
      <c r="AA51" s="3">
        <f t="shared" si="6"/>
        <v>492</v>
      </c>
      <c r="AB51" s="14">
        <f t="shared" si="7"/>
        <v>100.40816326530613</v>
      </c>
    </row>
    <row r="52" spans="1:28" ht="20.100000000000001" customHeight="1" thickBot="1" x14ac:dyDescent="0.3">
      <c r="A52" s="10" t="s">
        <v>52</v>
      </c>
      <c r="B52" s="1">
        <v>25</v>
      </c>
      <c r="C52" s="1">
        <v>25</v>
      </c>
      <c r="D52" s="1">
        <v>25</v>
      </c>
      <c r="E52" s="1">
        <v>25</v>
      </c>
      <c r="F52" s="1">
        <v>25</v>
      </c>
      <c r="G52" s="1">
        <v>25</v>
      </c>
      <c r="H52" s="1">
        <v>25</v>
      </c>
      <c r="I52" s="1">
        <v>25</v>
      </c>
      <c r="J52" s="1">
        <v>25</v>
      </c>
      <c r="K52" s="1">
        <v>28</v>
      </c>
      <c r="L52" s="1">
        <v>25</v>
      </c>
      <c r="M52" s="1">
        <v>24</v>
      </c>
      <c r="N52" s="1">
        <v>25</v>
      </c>
      <c r="O52" s="1">
        <v>24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175</v>
      </c>
      <c r="AA52" s="3">
        <f t="shared" si="6"/>
        <v>176</v>
      </c>
      <c r="AB52" s="14">
        <f t="shared" si="7"/>
        <v>100.57142857142858</v>
      </c>
    </row>
    <row r="53" spans="1:28" ht="20.100000000000001" customHeight="1" thickBot="1" x14ac:dyDescent="0.3">
      <c r="A53" s="10" t="s">
        <v>87</v>
      </c>
      <c r="B53" s="1">
        <v>4</v>
      </c>
      <c r="C53" s="1">
        <v>20</v>
      </c>
      <c r="D53" s="1">
        <v>4</v>
      </c>
      <c r="E53" s="1">
        <v>20</v>
      </c>
      <c r="F53" s="1">
        <v>4</v>
      </c>
      <c r="G53" s="1">
        <v>20</v>
      </c>
      <c r="H53" s="1">
        <v>4</v>
      </c>
      <c r="I53" s="1">
        <v>20</v>
      </c>
      <c r="J53" s="1">
        <v>4</v>
      </c>
      <c r="K53" s="1">
        <v>20</v>
      </c>
      <c r="L53" s="1">
        <v>4</v>
      </c>
      <c r="M53" s="1">
        <v>15</v>
      </c>
      <c r="N53" s="1">
        <v>4</v>
      </c>
      <c r="O53" s="1">
        <v>14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28</v>
      </c>
      <c r="AA53" s="3">
        <f t="shared" si="6"/>
        <v>129</v>
      </c>
      <c r="AB53" s="14">
        <f t="shared" si="7"/>
        <v>460.71428571428567</v>
      </c>
    </row>
    <row r="54" spans="1:28" ht="20.100000000000001" customHeight="1" thickBot="1" x14ac:dyDescent="0.3">
      <c r="A54" s="10" t="s">
        <v>53</v>
      </c>
      <c r="B54" s="1">
        <v>50</v>
      </c>
      <c r="C54" s="1">
        <v>50</v>
      </c>
      <c r="D54" s="1">
        <v>50</v>
      </c>
      <c r="E54" s="1">
        <v>52</v>
      </c>
      <c r="F54" s="1">
        <v>50</v>
      </c>
      <c r="G54" s="1">
        <v>50</v>
      </c>
      <c r="H54" s="1">
        <v>50</v>
      </c>
      <c r="I54" s="1">
        <v>50</v>
      </c>
      <c r="J54" s="1">
        <v>50</v>
      </c>
      <c r="K54" s="1">
        <v>50</v>
      </c>
      <c r="L54" s="1">
        <v>50</v>
      </c>
      <c r="M54" s="1">
        <v>50</v>
      </c>
      <c r="N54" s="1">
        <v>50</v>
      </c>
      <c r="O54" s="1">
        <v>51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350</v>
      </c>
      <c r="AA54" s="3">
        <f t="shared" si="6"/>
        <v>353</v>
      </c>
      <c r="AB54" s="14">
        <f t="shared" si="7"/>
        <v>100.85714285714286</v>
      </c>
    </row>
    <row r="55" spans="1:28" ht="36" customHeight="1" thickBot="1" x14ac:dyDescent="0.3">
      <c r="A55" s="10" t="s">
        <v>54</v>
      </c>
      <c r="B55" s="1">
        <v>80</v>
      </c>
      <c r="C55" s="1">
        <v>80</v>
      </c>
      <c r="D55" s="1">
        <v>80</v>
      </c>
      <c r="E55" s="1">
        <v>80</v>
      </c>
      <c r="F55" s="1">
        <v>80</v>
      </c>
      <c r="G55" s="1">
        <v>80</v>
      </c>
      <c r="H55" s="1">
        <v>80</v>
      </c>
      <c r="I55" s="1">
        <v>80</v>
      </c>
      <c r="J55" s="1">
        <v>80</v>
      </c>
      <c r="K55" s="1">
        <v>80</v>
      </c>
      <c r="L55" s="1">
        <v>80</v>
      </c>
      <c r="M55" s="1">
        <v>81</v>
      </c>
      <c r="N55" s="1">
        <v>80</v>
      </c>
      <c r="O55" s="1">
        <v>80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560</v>
      </c>
      <c r="AA55" s="3">
        <f t="shared" si="6"/>
        <v>561</v>
      </c>
      <c r="AB55" s="14">
        <f t="shared" si="7"/>
        <v>100.17857142857143</v>
      </c>
    </row>
    <row r="56" spans="1:28" ht="20.100000000000001" customHeight="1" thickBot="1" x14ac:dyDescent="0.3">
      <c r="A56" s="10" t="s">
        <v>55</v>
      </c>
      <c r="B56" s="1">
        <v>70</v>
      </c>
      <c r="C56" s="1">
        <v>63</v>
      </c>
      <c r="D56" s="1">
        <v>70</v>
      </c>
      <c r="E56" s="1">
        <v>63</v>
      </c>
      <c r="F56" s="1">
        <v>70</v>
      </c>
      <c r="G56" s="1">
        <v>63</v>
      </c>
      <c r="H56" s="1">
        <v>70</v>
      </c>
      <c r="I56" s="1">
        <v>63</v>
      </c>
      <c r="J56" s="1">
        <v>70</v>
      </c>
      <c r="K56" s="1">
        <v>63</v>
      </c>
      <c r="L56" s="1">
        <v>70</v>
      </c>
      <c r="M56" s="1">
        <v>64</v>
      </c>
      <c r="N56" s="1">
        <v>70</v>
      </c>
      <c r="O56" s="1"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490</v>
      </c>
      <c r="AA56" s="3">
        <f t="shared" si="6"/>
        <v>442</v>
      </c>
      <c r="AB56" s="14">
        <f t="shared" si="7"/>
        <v>90.204081632653072</v>
      </c>
    </row>
    <row r="57" spans="1:28" ht="31.5" customHeight="1" thickBot="1" x14ac:dyDescent="0.3">
      <c r="A57" s="10" t="s">
        <v>56</v>
      </c>
      <c r="B57" s="1">
        <v>12</v>
      </c>
      <c r="C57" s="1">
        <v>12</v>
      </c>
      <c r="D57" s="1">
        <v>12</v>
      </c>
      <c r="E57" s="1">
        <v>12</v>
      </c>
      <c r="F57" s="1">
        <v>12</v>
      </c>
      <c r="G57" s="1">
        <v>12</v>
      </c>
      <c r="H57" s="1">
        <v>12</v>
      </c>
      <c r="I57" s="1">
        <v>12</v>
      </c>
      <c r="J57" s="1">
        <v>12</v>
      </c>
      <c r="K57" s="1">
        <v>12</v>
      </c>
      <c r="L57" s="1">
        <v>12</v>
      </c>
      <c r="M57" s="1">
        <v>12</v>
      </c>
      <c r="N57" s="1">
        <v>12</v>
      </c>
      <c r="O57" s="1">
        <v>12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84</v>
      </c>
      <c r="AA57" s="3">
        <f t="shared" si="6"/>
        <v>84</v>
      </c>
      <c r="AB57" s="14">
        <f t="shared" si="7"/>
        <v>100</v>
      </c>
    </row>
    <row r="58" spans="1:28" ht="20.100000000000001" customHeight="1" thickBot="1" x14ac:dyDescent="0.3">
      <c r="A58" s="10" t="s">
        <v>57</v>
      </c>
      <c r="B58" s="1">
        <v>100</v>
      </c>
      <c r="C58" s="1">
        <v>100</v>
      </c>
      <c r="D58" s="1">
        <v>100</v>
      </c>
      <c r="E58" s="1">
        <v>100</v>
      </c>
      <c r="F58" s="1">
        <v>100</v>
      </c>
      <c r="G58" s="1">
        <v>78</v>
      </c>
      <c r="H58" s="1">
        <v>100</v>
      </c>
      <c r="I58" s="1">
        <v>100</v>
      </c>
      <c r="J58" s="1">
        <v>100</v>
      </c>
      <c r="K58" s="1">
        <v>104</v>
      </c>
      <c r="L58" s="1">
        <v>100</v>
      </c>
      <c r="M58" s="1">
        <v>104</v>
      </c>
      <c r="N58" s="1">
        <v>100</v>
      </c>
      <c r="O58" s="1">
        <v>104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700</v>
      </c>
      <c r="AA58" s="3">
        <f t="shared" si="6"/>
        <v>690</v>
      </c>
      <c r="AB58" s="14">
        <f t="shared" si="7"/>
        <v>98.571428571428584</v>
      </c>
    </row>
    <row r="59" spans="1:28" ht="20.100000000000001" customHeight="1" thickBot="1" x14ac:dyDescent="0.3">
      <c r="A59" s="10" t="s">
        <v>88</v>
      </c>
      <c r="B59" s="1">
        <v>10</v>
      </c>
      <c r="C59" s="1">
        <v>0</v>
      </c>
      <c r="D59" s="1">
        <v>10</v>
      </c>
      <c r="E59" s="1">
        <v>0</v>
      </c>
      <c r="F59" s="1">
        <v>10</v>
      </c>
      <c r="G59" s="1">
        <v>0</v>
      </c>
      <c r="H59" s="1">
        <v>10</v>
      </c>
      <c r="I59" s="1">
        <v>0</v>
      </c>
      <c r="J59" s="1">
        <v>10</v>
      </c>
      <c r="K59" s="1">
        <v>0</v>
      </c>
      <c r="L59" s="1">
        <v>10</v>
      </c>
      <c r="M59" s="1">
        <v>0</v>
      </c>
      <c r="N59" s="1">
        <v>10</v>
      </c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70</v>
      </c>
      <c r="AA59" s="3">
        <f t="shared" si="6"/>
        <v>0</v>
      </c>
      <c r="AB59" s="14">
        <f t="shared" si="7"/>
        <v>0</v>
      </c>
    </row>
    <row r="60" spans="1:28" ht="20.100000000000001" customHeight="1" thickBot="1" x14ac:dyDescent="0.3">
      <c r="A60" s="10" t="s">
        <v>58</v>
      </c>
      <c r="B60" s="1">
        <v>5</v>
      </c>
      <c r="C60" s="1">
        <v>5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v>5</v>
      </c>
      <c r="N60" s="1">
        <v>5</v>
      </c>
      <c r="O60" s="1">
        <v>5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35</v>
      </c>
      <c r="AA60" s="3">
        <f t="shared" si="6"/>
        <v>35</v>
      </c>
      <c r="AB60" s="14">
        <f t="shared" si="7"/>
        <v>100</v>
      </c>
    </row>
    <row r="61" spans="1:28" ht="20.100000000000001" customHeight="1" thickBot="1" x14ac:dyDescent="0.3">
      <c r="A61" s="10" t="s">
        <v>59</v>
      </c>
      <c r="B61" s="1">
        <v>3</v>
      </c>
      <c r="C61" s="1">
        <v>3</v>
      </c>
      <c r="D61" s="1">
        <v>3</v>
      </c>
      <c r="E61" s="1">
        <v>3</v>
      </c>
      <c r="F61" s="1">
        <v>3</v>
      </c>
      <c r="G61" s="1">
        <v>0</v>
      </c>
      <c r="H61" s="1">
        <v>3</v>
      </c>
      <c r="I61" s="1">
        <v>5</v>
      </c>
      <c r="J61" s="1">
        <v>3</v>
      </c>
      <c r="K61" s="1">
        <v>3</v>
      </c>
      <c r="L61" s="1">
        <v>3</v>
      </c>
      <c r="M61" s="1">
        <v>3</v>
      </c>
      <c r="N61" s="1">
        <v>3</v>
      </c>
      <c r="O61" s="1">
        <v>3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3">
        <f t="shared" si="5"/>
        <v>21</v>
      </c>
      <c r="AA61" s="3">
        <f t="shared" si="6"/>
        <v>20</v>
      </c>
      <c r="AB61" s="14">
        <f t="shared" si="7"/>
        <v>95.238095238095227</v>
      </c>
    </row>
    <row r="62" spans="1:28" ht="20.100000000000001" customHeight="1" thickBot="1" x14ac:dyDescent="0.3">
      <c r="A62" s="10" t="s">
        <v>60</v>
      </c>
      <c r="B62" s="1">
        <v>2</v>
      </c>
      <c r="C62" s="1">
        <v>2</v>
      </c>
      <c r="D62" s="1">
        <v>2</v>
      </c>
      <c r="E62" s="1">
        <v>2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1">
        <v>2</v>
      </c>
      <c r="O62" s="1">
        <v>2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3">
        <f t="shared" si="5"/>
        <v>14</v>
      </c>
      <c r="AA62" s="3">
        <f t="shared" si="6"/>
        <v>14</v>
      </c>
      <c r="AB62" s="14">
        <f t="shared" si="7"/>
        <v>100</v>
      </c>
    </row>
    <row r="63" spans="1:28" ht="20.100000000000001" customHeight="1" thickBot="1" x14ac:dyDescent="0.3">
      <c r="A63" s="10" t="s">
        <v>81</v>
      </c>
      <c r="B63" s="1">
        <v>50</v>
      </c>
      <c r="C63" s="1">
        <v>2380</v>
      </c>
      <c r="D63" s="1">
        <v>50</v>
      </c>
      <c r="E63" s="1">
        <v>2613</v>
      </c>
      <c r="F63" s="1">
        <v>50</v>
      </c>
      <c r="G63" s="1">
        <v>1667</v>
      </c>
      <c r="H63" s="1">
        <v>50</v>
      </c>
      <c r="I63" s="1">
        <v>2110</v>
      </c>
      <c r="J63" s="1">
        <v>50</v>
      </c>
      <c r="K63" s="1">
        <v>2296</v>
      </c>
      <c r="L63" s="1">
        <v>50</v>
      </c>
      <c r="M63" s="1">
        <v>2296</v>
      </c>
      <c r="N63" s="1">
        <v>50</v>
      </c>
      <c r="O63" s="1">
        <v>2172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3">
        <f t="shared" si="5"/>
        <v>350</v>
      </c>
      <c r="AA63" s="3">
        <f t="shared" si="6"/>
        <v>15534</v>
      </c>
      <c r="AB63" s="14">
        <f>(AA63/Z63)*100</f>
        <v>4438.2857142857138</v>
      </c>
    </row>
    <row r="64" spans="1:28" ht="20.100000000000001" customHeight="1" thickBot="1" x14ac:dyDescent="0.3">
      <c r="A64" s="10" t="s">
        <v>11</v>
      </c>
      <c r="B64" s="2">
        <f t="shared" ref="B64:I64" si="8">SUM(B41:B63)</f>
        <v>2772</v>
      </c>
      <c r="C64" s="2">
        <f t="shared" si="8"/>
        <v>5163</v>
      </c>
      <c r="D64" s="2">
        <f t="shared" si="8"/>
        <v>2772</v>
      </c>
      <c r="E64" s="2">
        <f t="shared" si="8"/>
        <v>5365</v>
      </c>
      <c r="F64" s="2">
        <f t="shared" si="8"/>
        <v>2772</v>
      </c>
      <c r="G64" s="1">
        <f t="shared" si="8"/>
        <v>4236</v>
      </c>
      <c r="H64" s="2">
        <f t="shared" si="8"/>
        <v>2772</v>
      </c>
      <c r="I64" s="1">
        <f t="shared" si="8"/>
        <v>4668</v>
      </c>
      <c r="J64" s="2">
        <f t="shared" ref="J64:O64" si="9">SUM(J41:J63)</f>
        <v>2772</v>
      </c>
      <c r="K64" s="1">
        <f t="shared" si="9"/>
        <v>5014</v>
      </c>
      <c r="L64" s="2">
        <f t="shared" si="9"/>
        <v>2772</v>
      </c>
      <c r="M64" s="2">
        <f t="shared" si="9"/>
        <v>4925</v>
      </c>
      <c r="N64" s="2">
        <f t="shared" si="9"/>
        <v>2772</v>
      </c>
      <c r="O64" s="1">
        <f t="shared" si="9"/>
        <v>5009</v>
      </c>
      <c r="P64" s="1"/>
      <c r="Q64" s="1">
        <f>SUM(Q41:Q62)</f>
        <v>0</v>
      </c>
      <c r="R64" s="1"/>
      <c r="S64" s="2">
        <f t="shared" ref="S64:Y64" si="10">SUM(S41:S62)</f>
        <v>0</v>
      </c>
      <c r="T64" s="2"/>
      <c r="U64" s="2">
        <f t="shared" si="10"/>
        <v>0</v>
      </c>
      <c r="V64" s="2"/>
      <c r="W64" s="2">
        <f t="shared" si="10"/>
        <v>0</v>
      </c>
      <c r="X64" s="2"/>
      <c r="Y64" s="2">
        <f t="shared" si="10"/>
        <v>0</v>
      </c>
      <c r="Z64" s="3">
        <f>B64*7</f>
        <v>19404</v>
      </c>
      <c r="AA64" s="3">
        <f>SUM(C64,E64,G64,I64,K64,M64,O64)</f>
        <v>34380</v>
      </c>
      <c r="AB64" s="14">
        <f>(AA64/Z64)*100</f>
        <v>177.1799628942486</v>
      </c>
    </row>
    <row r="65" spans="1:28" ht="64.5" customHeight="1" thickBot="1" x14ac:dyDescent="0.3">
      <c r="A65" s="25" t="s">
        <v>90</v>
      </c>
      <c r="B65" s="33" t="s">
        <v>82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5"/>
    </row>
    <row r="66" spans="1:28" ht="24.75" customHeight="1" x14ac:dyDescent="0.25">
      <c r="A66" s="11"/>
    </row>
    <row r="67" spans="1:28" ht="24.75" customHeight="1" thickBot="1" x14ac:dyDescent="0.3">
      <c r="A67" s="36" t="s">
        <v>61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20.100000000000001" customHeight="1" thickBot="1" x14ac:dyDescent="0.3">
      <c r="A68" s="31"/>
      <c r="B68" s="27" t="s">
        <v>69</v>
      </c>
      <c r="C68" s="28"/>
      <c r="D68" s="27" t="s">
        <v>70</v>
      </c>
      <c r="E68" s="28"/>
      <c r="F68" s="27" t="s">
        <v>71</v>
      </c>
      <c r="G68" s="28"/>
      <c r="H68" s="27" t="s">
        <v>72</v>
      </c>
      <c r="I68" s="28"/>
      <c r="J68" s="27" t="s">
        <v>73</v>
      </c>
      <c r="K68" s="28"/>
      <c r="L68" s="27" t="s">
        <v>74</v>
      </c>
      <c r="M68" s="28"/>
      <c r="N68" s="27" t="s">
        <v>75</v>
      </c>
      <c r="O68" s="28"/>
      <c r="P68" s="27" t="s">
        <v>76</v>
      </c>
      <c r="Q68" s="28"/>
      <c r="R68" s="27" t="s">
        <v>77</v>
      </c>
      <c r="S68" s="28"/>
      <c r="T68" s="27" t="s">
        <v>78</v>
      </c>
      <c r="U68" s="28"/>
      <c r="V68" s="27" t="s">
        <v>79</v>
      </c>
      <c r="W68" s="28"/>
      <c r="X68" s="27" t="s">
        <v>80</v>
      </c>
      <c r="Y68" s="28"/>
      <c r="Z68" s="29" t="s">
        <v>11</v>
      </c>
      <c r="AA68" s="56"/>
      <c r="AB68" s="30"/>
    </row>
    <row r="69" spans="1:28" ht="27" customHeight="1" thickBot="1" x14ac:dyDescent="0.3">
      <c r="A69" s="32"/>
      <c r="B69" s="17" t="s">
        <v>41</v>
      </c>
      <c r="C69" s="7" t="s">
        <v>12</v>
      </c>
      <c r="D69" s="17" t="s">
        <v>41</v>
      </c>
      <c r="E69" s="7" t="s">
        <v>12</v>
      </c>
      <c r="F69" s="17" t="s">
        <v>41</v>
      </c>
      <c r="G69" s="7" t="s">
        <v>12</v>
      </c>
      <c r="H69" s="17" t="s">
        <v>41</v>
      </c>
      <c r="I69" s="7" t="s">
        <v>12</v>
      </c>
      <c r="J69" s="17" t="s">
        <v>41</v>
      </c>
      <c r="K69" s="7" t="s">
        <v>12</v>
      </c>
      <c r="L69" s="17" t="s">
        <v>41</v>
      </c>
      <c r="M69" s="7" t="s">
        <v>12</v>
      </c>
      <c r="N69" s="17" t="s">
        <v>41</v>
      </c>
      <c r="O69" s="7" t="s">
        <v>12</v>
      </c>
      <c r="P69" s="17" t="s">
        <v>41</v>
      </c>
      <c r="Q69" s="7" t="s">
        <v>12</v>
      </c>
      <c r="R69" s="17" t="s">
        <v>41</v>
      </c>
      <c r="S69" s="7" t="s">
        <v>12</v>
      </c>
      <c r="T69" s="17" t="s">
        <v>41</v>
      </c>
      <c r="U69" s="7" t="s">
        <v>12</v>
      </c>
      <c r="V69" s="17" t="s">
        <v>41</v>
      </c>
      <c r="W69" s="7" t="s">
        <v>12</v>
      </c>
      <c r="X69" s="17" t="s">
        <v>41</v>
      </c>
      <c r="Y69" s="7" t="s">
        <v>12</v>
      </c>
      <c r="Z69" s="4" t="s">
        <v>13</v>
      </c>
      <c r="AA69" s="4" t="s">
        <v>12</v>
      </c>
      <c r="AB69" s="4" t="s">
        <v>14</v>
      </c>
    </row>
    <row r="70" spans="1:28" ht="20.100000000000001" customHeight="1" thickBot="1" x14ac:dyDescent="0.3">
      <c r="A70" s="10" t="s">
        <v>62</v>
      </c>
      <c r="B70" s="1">
        <v>475</v>
      </c>
      <c r="C70" s="2">
        <v>452</v>
      </c>
      <c r="D70" s="1">
        <v>475</v>
      </c>
      <c r="E70" s="2">
        <v>438</v>
      </c>
      <c r="F70" s="1">
        <v>475</v>
      </c>
      <c r="G70" s="2">
        <v>443</v>
      </c>
      <c r="H70" s="1">
        <v>475</v>
      </c>
      <c r="I70" s="1">
        <v>449</v>
      </c>
      <c r="J70" s="1">
        <v>475</v>
      </c>
      <c r="K70" s="1">
        <v>476</v>
      </c>
      <c r="L70" s="1">
        <v>475</v>
      </c>
      <c r="M70" s="1">
        <v>463</v>
      </c>
      <c r="N70" s="1">
        <v>475</v>
      </c>
      <c r="O70" s="2">
        <v>462</v>
      </c>
      <c r="P70" s="2"/>
      <c r="Q70" s="2"/>
      <c r="R70" s="2"/>
      <c r="S70" s="2"/>
      <c r="T70" s="2"/>
      <c r="U70" s="2"/>
      <c r="V70" s="2"/>
      <c r="W70" s="2"/>
      <c r="X70" s="2"/>
      <c r="Y70" s="1"/>
      <c r="Z70" s="3">
        <f>B70*7</f>
        <v>3325</v>
      </c>
      <c r="AA70" s="3">
        <f>SUM(C70,E70,G70,I70,K70,M70,O70)</f>
        <v>3183</v>
      </c>
      <c r="AB70" s="14">
        <f>(AA70/Z70)*100</f>
        <v>95.729323308270679</v>
      </c>
    </row>
    <row r="71" spans="1:28" ht="20.100000000000001" customHeight="1" thickBot="1" x14ac:dyDescent="0.3">
      <c r="A71" s="10" t="s">
        <v>11</v>
      </c>
      <c r="B71" s="2">
        <f>SUM(B70)</f>
        <v>475</v>
      </c>
      <c r="C71" s="2">
        <v>452</v>
      </c>
      <c r="D71" s="2">
        <f>SUM(D70)</f>
        <v>475</v>
      </c>
      <c r="E71" s="2">
        <v>438</v>
      </c>
      <c r="F71" s="2">
        <f>SUM(F70)</f>
        <v>475</v>
      </c>
      <c r="G71" s="2">
        <v>443</v>
      </c>
      <c r="H71" s="2">
        <f>SUM(H70)</f>
        <v>475</v>
      </c>
      <c r="I71" s="2">
        <v>449</v>
      </c>
      <c r="J71" s="2">
        <f>SUM(J70)</f>
        <v>475</v>
      </c>
      <c r="K71" s="2">
        <v>476</v>
      </c>
      <c r="L71" s="2">
        <f>SUM(L70)</f>
        <v>475</v>
      </c>
      <c r="M71" s="2">
        <v>463</v>
      </c>
      <c r="N71" s="2">
        <f>SUM(N70)</f>
        <v>475</v>
      </c>
      <c r="O71" s="2">
        <v>462</v>
      </c>
      <c r="P71" s="2"/>
      <c r="Q71" s="2"/>
      <c r="R71" s="2"/>
      <c r="S71" s="2"/>
      <c r="T71" s="2"/>
      <c r="U71" s="2"/>
      <c r="V71" s="2"/>
      <c r="W71" s="2"/>
      <c r="X71" s="2"/>
      <c r="Y71" s="1"/>
      <c r="Z71" s="3">
        <f>B71*7</f>
        <v>3325</v>
      </c>
      <c r="AA71" s="3">
        <f>SUM(C71,E71,G71,I71,K71,M71,O71)</f>
        <v>3183</v>
      </c>
      <c r="AB71" s="14">
        <f t="shared" ref="AB71" si="11">(AA71/Z71)*100</f>
        <v>95.729323308270679</v>
      </c>
    </row>
    <row r="72" spans="1:28" ht="20.100000000000001" customHeight="1" x14ac:dyDescent="0.25">
      <c r="A72" s="11"/>
    </row>
    <row r="73" spans="1:28" ht="24" customHeight="1" thickBot="1" x14ac:dyDescent="0.3">
      <c r="A73" s="36" t="s">
        <v>66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20.100000000000001" customHeight="1" thickBot="1" x14ac:dyDescent="0.3">
      <c r="A74" s="31"/>
      <c r="B74" s="27" t="s">
        <v>69</v>
      </c>
      <c r="C74" s="28"/>
      <c r="D74" s="27" t="s">
        <v>70</v>
      </c>
      <c r="E74" s="28"/>
      <c r="F74" s="27" t="s">
        <v>71</v>
      </c>
      <c r="G74" s="28"/>
      <c r="H74" s="27" t="s">
        <v>72</v>
      </c>
      <c r="I74" s="28"/>
      <c r="J74" s="27" t="s">
        <v>73</v>
      </c>
      <c r="K74" s="28"/>
      <c r="L74" s="27" t="s">
        <v>74</v>
      </c>
      <c r="M74" s="28"/>
      <c r="N74" s="27" t="s">
        <v>75</v>
      </c>
      <c r="O74" s="28"/>
      <c r="P74" s="27" t="s">
        <v>76</v>
      </c>
      <c r="Q74" s="28"/>
      <c r="R74" s="27" t="s">
        <v>77</v>
      </c>
      <c r="S74" s="28"/>
      <c r="T74" s="27" t="s">
        <v>78</v>
      </c>
      <c r="U74" s="28"/>
      <c r="V74" s="27" t="s">
        <v>79</v>
      </c>
      <c r="W74" s="28"/>
      <c r="X74" s="27" t="s">
        <v>80</v>
      </c>
      <c r="Y74" s="28"/>
      <c r="Z74" s="29" t="s">
        <v>11</v>
      </c>
      <c r="AA74" s="56"/>
      <c r="AB74" s="30"/>
    </row>
    <row r="75" spans="1:28" ht="25.5" customHeight="1" thickBot="1" x14ac:dyDescent="0.3">
      <c r="A75" s="32"/>
      <c r="B75" s="17" t="s">
        <v>41</v>
      </c>
      <c r="C75" s="7" t="s">
        <v>12</v>
      </c>
      <c r="D75" s="17" t="s">
        <v>41</v>
      </c>
      <c r="E75" s="7" t="s">
        <v>12</v>
      </c>
      <c r="F75" s="17" t="s">
        <v>41</v>
      </c>
      <c r="G75" s="7" t="s">
        <v>12</v>
      </c>
      <c r="H75" s="17" t="s">
        <v>41</v>
      </c>
      <c r="I75" s="7" t="s">
        <v>12</v>
      </c>
      <c r="J75" s="17" t="s">
        <v>41</v>
      </c>
      <c r="K75" s="7" t="s">
        <v>12</v>
      </c>
      <c r="L75" s="17" t="s">
        <v>41</v>
      </c>
      <c r="M75" s="7" t="s">
        <v>12</v>
      </c>
      <c r="N75" s="17" t="s">
        <v>41</v>
      </c>
      <c r="O75" s="7" t="s">
        <v>12</v>
      </c>
      <c r="P75" s="17" t="s">
        <v>41</v>
      </c>
      <c r="Q75" s="7" t="s">
        <v>12</v>
      </c>
      <c r="R75" s="17" t="s">
        <v>41</v>
      </c>
      <c r="S75" s="7" t="s">
        <v>12</v>
      </c>
      <c r="T75" s="17" t="s">
        <v>41</v>
      </c>
      <c r="U75" s="7" t="s">
        <v>12</v>
      </c>
      <c r="V75" s="17" t="s">
        <v>41</v>
      </c>
      <c r="W75" s="7" t="s">
        <v>12</v>
      </c>
      <c r="X75" s="17" t="s">
        <v>41</v>
      </c>
      <c r="Y75" s="7" t="s">
        <v>12</v>
      </c>
      <c r="Z75" s="12" t="s">
        <v>13</v>
      </c>
      <c r="AA75" s="12" t="s">
        <v>12</v>
      </c>
      <c r="AB75" s="4" t="s">
        <v>14</v>
      </c>
    </row>
    <row r="76" spans="1:28" ht="20.100000000000001" customHeight="1" thickBot="1" x14ac:dyDescent="0.3">
      <c r="A76" s="10" t="s">
        <v>63</v>
      </c>
      <c r="B76" s="37">
        <v>0.3</v>
      </c>
      <c r="C76" s="39">
        <v>0.37919999999999998</v>
      </c>
      <c r="D76" s="37">
        <v>0.3</v>
      </c>
      <c r="E76" s="41">
        <v>0.38890000000000002</v>
      </c>
      <c r="F76" s="37">
        <v>0.3</v>
      </c>
      <c r="G76" s="41">
        <v>0.36919999999999997</v>
      </c>
      <c r="H76" s="37">
        <v>0.3</v>
      </c>
      <c r="I76" s="41">
        <v>0.37859999999999999</v>
      </c>
      <c r="J76" s="37">
        <v>0.3</v>
      </c>
      <c r="K76" s="53">
        <v>0.23100000000000001</v>
      </c>
      <c r="L76" s="37">
        <v>0.3</v>
      </c>
      <c r="M76" s="41">
        <v>0.28089999999999998</v>
      </c>
      <c r="N76" s="37">
        <v>0.3</v>
      </c>
      <c r="O76" s="41">
        <v>0.25169999999999998</v>
      </c>
      <c r="P76" s="18"/>
      <c r="Q76" s="41"/>
      <c r="R76" s="18"/>
      <c r="S76" s="41"/>
      <c r="T76" s="18"/>
      <c r="U76" s="41"/>
      <c r="V76" s="18"/>
      <c r="W76" s="41"/>
      <c r="X76" s="18"/>
      <c r="Y76" s="41"/>
      <c r="Z76" s="58">
        <f>B76*7</f>
        <v>2.1</v>
      </c>
      <c r="AA76" s="44">
        <f>SUM(C76,E76,G76,I76,K76,M76,O76)</f>
        <v>2.2795000000000001</v>
      </c>
      <c r="AB76" s="44">
        <f>(AA76/Z76)</f>
        <v>1.0854761904761905</v>
      </c>
    </row>
    <row r="77" spans="1:28" ht="20.100000000000001" customHeight="1" thickBot="1" x14ac:dyDescent="0.3">
      <c r="A77" s="10" t="s">
        <v>11</v>
      </c>
      <c r="B77" s="38"/>
      <c r="C77" s="40"/>
      <c r="D77" s="38"/>
      <c r="E77" s="42"/>
      <c r="F77" s="38"/>
      <c r="G77" s="42"/>
      <c r="H77" s="38"/>
      <c r="I77" s="42"/>
      <c r="J77" s="38"/>
      <c r="K77" s="54"/>
      <c r="L77" s="38"/>
      <c r="M77" s="42"/>
      <c r="N77" s="38"/>
      <c r="O77" s="42"/>
      <c r="P77" s="20"/>
      <c r="Q77" s="42"/>
      <c r="R77" s="20"/>
      <c r="S77" s="42"/>
      <c r="T77" s="20"/>
      <c r="U77" s="42"/>
      <c r="V77" s="20"/>
      <c r="W77" s="42"/>
      <c r="X77" s="20"/>
      <c r="Y77" s="42"/>
      <c r="Z77" s="59"/>
      <c r="AA77" s="45"/>
      <c r="AB77" s="45"/>
    </row>
    <row r="78" spans="1:28" ht="20.100000000000001" customHeight="1" x14ac:dyDescent="0.25">
      <c r="A78" s="11"/>
    </row>
    <row r="79" spans="1:28" ht="24" customHeight="1" thickBot="1" x14ac:dyDescent="0.3">
      <c r="A79" s="36" t="s">
        <v>67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20.100000000000001" customHeight="1" thickBot="1" x14ac:dyDescent="0.3">
      <c r="A80" s="31"/>
      <c r="B80" s="27" t="s">
        <v>69</v>
      </c>
      <c r="C80" s="28"/>
      <c r="D80" s="27" t="s">
        <v>70</v>
      </c>
      <c r="E80" s="28"/>
      <c r="F80" s="27" t="s">
        <v>71</v>
      </c>
      <c r="G80" s="28"/>
      <c r="H80" s="27" t="s">
        <v>72</v>
      </c>
      <c r="I80" s="28"/>
      <c r="J80" s="27" t="s">
        <v>73</v>
      </c>
      <c r="K80" s="28"/>
      <c r="L80" s="27" t="s">
        <v>74</v>
      </c>
      <c r="M80" s="28"/>
      <c r="N80" s="27" t="s">
        <v>75</v>
      </c>
      <c r="O80" s="28"/>
      <c r="P80" s="27" t="s">
        <v>76</v>
      </c>
      <c r="Q80" s="28"/>
      <c r="R80" s="27" t="s">
        <v>77</v>
      </c>
      <c r="S80" s="28"/>
      <c r="T80" s="27" t="s">
        <v>78</v>
      </c>
      <c r="U80" s="28"/>
      <c r="V80" s="27" t="s">
        <v>79</v>
      </c>
      <c r="W80" s="28"/>
      <c r="X80" s="27" t="s">
        <v>80</v>
      </c>
      <c r="Y80" s="28"/>
      <c r="Z80" s="29" t="s">
        <v>11</v>
      </c>
      <c r="AA80" s="56"/>
      <c r="AB80" s="30"/>
    </row>
    <row r="81" spans="1:28" ht="30.75" customHeight="1" thickBot="1" x14ac:dyDescent="0.3">
      <c r="A81" s="32"/>
      <c r="B81" s="17" t="s">
        <v>41</v>
      </c>
      <c r="C81" s="7" t="s">
        <v>12</v>
      </c>
      <c r="D81" s="17" t="s">
        <v>41</v>
      </c>
      <c r="E81" s="7" t="s">
        <v>12</v>
      </c>
      <c r="F81" s="17" t="s">
        <v>41</v>
      </c>
      <c r="G81" s="7" t="s">
        <v>12</v>
      </c>
      <c r="H81" s="17" t="s">
        <v>41</v>
      </c>
      <c r="I81" s="7" t="s">
        <v>12</v>
      </c>
      <c r="J81" s="17" t="s">
        <v>41</v>
      </c>
      <c r="K81" s="7" t="s">
        <v>12</v>
      </c>
      <c r="L81" s="17" t="s">
        <v>41</v>
      </c>
      <c r="M81" s="7" t="s">
        <v>12</v>
      </c>
      <c r="N81" s="17" t="s">
        <v>41</v>
      </c>
      <c r="O81" s="7" t="s">
        <v>12</v>
      </c>
      <c r="P81" s="17" t="s">
        <v>41</v>
      </c>
      <c r="Q81" s="7" t="s">
        <v>12</v>
      </c>
      <c r="R81" s="17" t="s">
        <v>41</v>
      </c>
      <c r="S81" s="7" t="s">
        <v>12</v>
      </c>
      <c r="T81" s="17" t="s">
        <v>41</v>
      </c>
      <c r="U81" s="7" t="s">
        <v>12</v>
      </c>
      <c r="V81" s="17" t="s">
        <v>41</v>
      </c>
      <c r="W81" s="7" t="s">
        <v>12</v>
      </c>
      <c r="X81" s="17" t="s">
        <v>41</v>
      </c>
      <c r="Y81" s="7" t="s">
        <v>12</v>
      </c>
      <c r="Z81" s="12" t="s">
        <v>13</v>
      </c>
      <c r="AA81" s="12" t="s">
        <v>12</v>
      </c>
      <c r="AB81" s="12" t="s">
        <v>14</v>
      </c>
    </row>
    <row r="82" spans="1:28" ht="20.25" customHeight="1" thickBot="1" x14ac:dyDescent="0.3">
      <c r="A82" s="13" t="s">
        <v>64</v>
      </c>
      <c r="B82" s="46">
        <v>0.7</v>
      </c>
      <c r="C82" s="41">
        <v>0.99539999999999995</v>
      </c>
      <c r="D82" s="46">
        <v>0.7</v>
      </c>
      <c r="E82" s="41">
        <v>0.91720000000000002</v>
      </c>
      <c r="F82" s="46">
        <v>0.7</v>
      </c>
      <c r="G82" s="41">
        <v>0.97509999999999997</v>
      </c>
      <c r="H82" s="46">
        <v>0.7</v>
      </c>
      <c r="I82" s="41">
        <v>0.91930000000000001</v>
      </c>
      <c r="J82" s="46">
        <v>0.7</v>
      </c>
      <c r="K82" s="41">
        <v>0.93899999999999995</v>
      </c>
      <c r="L82" s="46">
        <v>0.7</v>
      </c>
      <c r="M82" s="41">
        <v>0.81599999999999995</v>
      </c>
      <c r="N82" s="46">
        <v>0.7</v>
      </c>
      <c r="O82" s="41">
        <v>0.98299999999999998</v>
      </c>
      <c r="P82" s="18"/>
      <c r="Q82" s="39"/>
      <c r="R82" s="21"/>
      <c r="S82" s="39"/>
      <c r="T82" s="21"/>
      <c r="U82" s="39"/>
      <c r="V82" s="21"/>
      <c r="W82" s="39"/>
      <c r="X82" s="21"/>
      <c r="Y82" s="41"/>
      <c r="Z82" s="50">
        <f>B82*7</f>
        <v>4.8999999999999995</v>
      </c>
      <c r="AA82" s="50">
        <f>SUM(C82,E82,G82,I82,K82,M82,O82)</f>
        <v>6.544999999999999</v>
      </c>
      <c r="AB82" s="50">
        <f>(AA82/Z82)</f>
        <v>1.3357142857142856</v>
      </c>
    </row>
    <row r="83" spans="1:28" ht="20.100000000000001" customHeight="1" thickBot="1" x14ac:dyDescent="0.3">
      <c r="A83" s="10" t="s">
        <v>65</v>
      </c>
      <c r="B83" s="47"/>
      <c r="C83" s="43"/>
      <c r="D83" s="47"/>
      <c r="E83" s="43"/>
      <c r="F83" s="47"/>
      <c r="G83" s="43"/>
      <c r="H83" s="47"/>
      <c r="I83" s="43"/>
      <c r="J83" s="47"/>
      <c r="K83" s="43"/>
      <c r="L83" s="47"/>
      <c r="M83" s="43"/>
      <c r="N83" s="47"/>
      <c r="O83" s="43"/>
      <c r="P83" s="19"/>
      <c r="Q83" s="49"/>
      <c r="R83" s="23"/>
      <c r="S83" s="49"/>
      <c r="T83" s="23"/>
      <c r="U83" s="49"/>
      <c r="V83" s="23"/>
      <c r="W83" s="49"/>
      <c r="X83" s="23"/>
      <c r="Y83" s="43"/>
      <c r="Z83" s="51"/>
      <c r="AA83" s="51"/>
      <c r="AB83" s="51"/>
    </row>
    <row r="84" spans="1:28" ht="20.100000000000001" customHeight="1" thickBot="1" x14ac:dyDescent="0.3">
      <c r="A84" s="10" t="s">
        <v>11</v>
      </c>
      <c r="B84" s="48"/>
      <c r="C84" s="42"/>
      <c r="D84" s="48"/>
      <c r="E84" s="42"/>
      <c r="F84" s="48"/>
      <c r="G84" s="42"/>
      <c r="H84" s="48"/>
      <c r="I84" s="42"/>
      <c r="J84" s="48"/>
      <c r="K84" s="42"/>
      <c r="L84" s="48"/>
      <c r="M84" s="42"/>
      <c r="N84" s="48"/>
      <c r="O84" s="42"/>
      <c r="P84" s="20"/>
      <c r="Q84" s="40"/>
      <c r="R84" s="22"/>
      <c r="S84" s="40"/>
      <c r="T84" s="22"/>
      <c r="U84" s="40"/>
      <c r="V84" s="22"/>
      <c r="W84" s="40"/>
      <c r="X84" s="22"/>
      <c r="Y84" s="42"/>
      <c r="Z84" s="52"/>
      <c r="AA84" s="52"/>
      <c r="AB84" s="52"/>
    </row>
    <row r="85" spans="1:28" ht="20.100000000000001" customHeight="1" x14ac:dyDescent="0.25">
      <c r="A85" s="11"/>
    </row>
    <row r="86" spans="1:28" ht="24" customHeight="1" x14ac:dyDescent="0.25">
      <c r="A86" s="55" t="s">
        <v>15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8" ht="24" customHeight="1" x14ac:dyDescent="0.25">
      <c r="A87" s="16" t="s">
        <v>93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</sheetData>
  <mergeCells count="123">
    <mergeCell ref="A86:Y86"/>
    <mergeCell ref="B82:B84"/>
    <mergeCell ref="B76:B77"/>
    <mergeCell ref="A6:A7"/>
    <mergeCell ref="A73:AB73"/>
    <mergeCell ref="A79:AB79"/>
    <mergeCell ref="Z80:AB80"/>
    <mergeCell ref="Z74:AB74"/>
    <mergeCell ref="A80:A81"/>
    <mergeCell ref="A74:A75"/>
    <mergeCell ref="Q82:Q84"/>
    <mergeCell ref="Z6:AB6"/>
    <mergeCell ref="A37:C37"/>
    <mergeCell ref="Z68:AB68"/>
    <mergeCell ref="Z39:AB39"/>
    <mergeCell ref="A68:A69"/>
    <mergeCell ref="AB82:AB84"/>
    <mergeCell ref="Y76:Y77"/>
    <mergeCell ref="Z76:Z77"/>
    <mergeCell ref="C82:C84"/>
    <mergeCell ref="F82:F84"/>
    <mergeCell ref="H82:H84"/>
    <mergeCell ref="I82:I84"/>
    <mergeCell ref="U82:U84"/>
    <mergeCell ref="Q76:Q77"/>
    <mergeCell ref="W82:W84"/>
    <mergeCell ref="G82:G84"/>
    <mergeCell ref="M76:M77"/>
    <mergeCell ref="K82:K84"/>
    <mergeCell ref="M82:M84"/>
    <mergeCell ref="O82:O84"/>
    <mergeCell ref="O76:O77"/>
    <mergeCell ref="U76:U77"/>
    <mergeCell ref="K76:K77"/>
    <mergeCell ref="I76:I77"/>
    <mergeCell ref="H76:H77"/>
    <mergeCell ref="L76:L77"/>
    <mergeCell ref="L82:L84"/>
    <mergeCell ref="N76:N77"/>
    <mergeCell ref="N82:N84"/>
    <mergeCell ref="E82:E84"/>
    <mergeCell ref="T74:U74"/>
    <mergeCell ref="A67:AB67"/>
    <mergeCell ref="N68:O68"/>
    <mergeCell ref="AA76:AA77"/>
    <mergeCell ref="AB76:AB77"/>
    <mergeCell ref="D74:E74"/>
    <mergeCell ref="F74:G74"/>
    <mergeCell ref="H74:I74"/>
    <mergeCell ref="P68:Q68"/>
    <mergeCell ref="W76:W77"/>
    <mergeCell ref="D82:D84"/>
    <mergeCell ref="J82:J84"/>
    <mergeCell ref="S82:S84"/>
    <mergeCell ref="S76:S77"/>
    <mergeCell ref="Y82:Y84"/>
    <mergeCell ref="Z82:Z84"/>
    <mergeCell ref="AA82:AA84"/>
    <mergeCell ref="B68:C68"/>
    <mergeCell ref="D68:E68"/>
    <mergeCell ref="F68:G68"/>
    <mergeCell ref="R74:S74"/>
    <mergeCell ref="N74:O74"/>
    <mergeCell ref="P74:Q74"/>
    <mergeCell ref="J39:K39"/>
    <mergeCell ref="L39:M39"/>
    <mergeCell ref="H68:I68"/>
    <mergeCell ref="B74:C74"/>
    <mergeCell ref="D76:D77"/>
    <mergeCell ref="F76:F77"/>
    <mergeCell ref="J74:K74"/>
    <mergeCell ref="C76:C77"/>
    <mergeCell ref="J76:J77"/>
    <mergeCell ref="G76:G77"/>
    <mergeCell ref="E76:E77"/>
    <mergeCell ref="N39:O39"/>
    <mergeCell ref="V68:W68"/>
    <mergeCell ref="X68:Y68"/>
    <mergeCell ref="B36:AB36"/>
    <mergeCell ref="B65:AB65"/>
    <mergeCell ref="R68:S68"/>
    <mergeCell ref="J6:K6"/>
    <mergeCell ref="L6:M6"/>
    <mergeCell ref="A38:AB38"/>
    <mergeCell ref="X6:Y6"/>
    <mergeCell ref="J68:K68"/>
    <mergeCell ref="L68:M68"/>
    <mergeCell ref="B6:C6"/>
    <mergeCell ref="D6:E6"/>
    <mergeCell ref="F6:G6"/>
    <mergeCell ref="H6:I6"/>
    <mergeCell ref="T39:U39"/>
    <mergeCell ref="V39:W39"/>
    <mergeCell ref="P39:Q39"/>
    <mergeCell ref="R39:S39"/>
    <mergeCell ref="B39:C39"/>
    <mergeCell ref="D39:E39"/>
    <mergeCell ref="F39:G39"/>
    <mergeCell ref="H39:I39"/>
    <mergeCell ref="A3:AB4"/>
    <mergeCell ref="V74:W74"/>
    <mergeCell ref="X74:Y74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L74:M74"/>
    <mergeCell ref="X39:Y39"/>
    <mergeCell ref="N6:O6"/>
    <mergeCell ref="P6:Q6"/>
    <mergeCell ref="R6:S6"/>
    <mergeCell ref="T6:U6"/>
    <mergeCell ref="V6:W6"/>
    <mergeCell ref="T68:U68"/>
    <mergeCell ref="A39:A40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portrait" r:id="rId1"/>
  <headerFooter>
    <oddFooter>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Beatriz Fátima Freitas da Silva</cp:lastModifiedBy>
  <cp:revision/>
  <cp:lastPrinted>2025-08-12T17:08:15Z</cp:lastPrinted>
  <dcterms:created xsi:type="dcterms:W3CDTF">2020-12-14T19:05:34Z</dcterms:created>
  <dcterms:modified xsi:type="dcterms:W3CDTF">2025-08-12T17:16:39Z</dcterms:modified>
  <cp:category/>
  <cp:contentStatus/>
</cp:coreProperties>
</file>